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16" yWindow="65416" windowWidth="29040" windowHeight="15840" activeTab="1"/>
  </bookViews>
  <sheets>
    <sheet name="A4DEPORTE Y RECREACION" sheetId="20" r:id="rId1"/>
    <sheet name="A5CULTURA" sheetId="15" r:id="rId2"/>
    <sheet name="A13 TURISMO -PROMOC DEL DLLO" sheetId="31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<sst xmlns="http://schemas.openxmlformats.org/spreadsheetml/2006/main" count="760" uniqueCount="248">
  <si>
    <t xml:space="preserve">ENTIDAD </t>
  </si>
  <si>
    <t>SECTOR</t>
  </si>
  <si>
    <t>VIGENCIA</t>
  </si>
  <si>
    <t>FORMULACION</t>
  </si>
  <si>
    <t>SEGUIMIENTO</t>
  </si>
  <si>
    <t>INFORMACION DEL PROYECTO</t>
  </si>
  <si>
    <t>INFORMACION FISICA DEL PROYECTO</t>
  </si>
  <si>
    <t>INFORMACION FINANCIERA DEL PROYECTO</t>
  </si>
  <si>
    <t xml:space="preserve">INFORMACION POBLACION </t>
  </si>
  <si>
    <t>INFORMACION INSTITUCIONAL DEL PROYECTO</t>
  </si>
  <si>
    <t>EJE ESTRATEGICO</t>
  </si>
  <si>
    <t xml:space="preserve"> PROGRAMA</t>
  </si>
  <si>
    <t>SUBPROGRAMA</t>
  </si>
  <si>
    <t>META PDM</t>
  </si>
  <si>
    <t xml:space="preserve">NOMBRE DEL INDICADOR META PRODUCTO PDM 
</t>
  </si>
  <si>
    <t>CANTIDAD PROGRAMADA PARA LA VIGENCIA    (QP)</t>
  </si>
  <si>
    <t>CANTIDAD EJECUTADA PARA LA VIGENCIA   (QE)</t>
  </si>
  <si>
    <t>% AVANCE DE EJECUCIÓN META PDM VIGENCIA</t>
  </si>
  <si>
    <t xml:space="preserve">Nº REGISTRO BPPV  </t>
  </si>
  <si>
    <t>NOMBRE DEL  PROYECTO REGISTRADO</t>
  </si>
  <si>
    <t>OBJETIVO</t>
  </si>
  <si>
    <t>ESTADO DEL PROYECTO</t>
  </si>
  <si>
    <t>FECHA DE INICIO DE EJECUCION DEL PROYECTO VIGENCIA</t>
  </si>
  <si>
    <t xml:space="preserve">FECHA DE TERMINACION DE EJECUCION DEL PROYECTO VIGENCIA </t>
  </si>
  <si>
    <t>NOMBRE DEL INDICADOR  DEL PROYECTO</t>
  </si>
  <si>
    <t>UNIDAD DE MEDIDA</t>
  </si>
  <si>
    <t>MEDICIÓN INDICADOR DEL PROYECTO</t>
  </si>
  <si>
    <t>% INDICE DE AVANCE FISICO (b) * 100 /(a)</t>
  </si>
  <si>
    <t>PROGRAMACION PRESUPUESTAL</t>
  </si>
  <si>
    <t>EJECUCION PRESUPUESTAL</t>
  </si>
  <si>
    <t>%  INDICE DE AVANCE FINANCIERO          (ep)*100/ (pi)</t>
  </si>
  <si>
    <t xml:space="preserve">POBLACION BENEFICIADA Y/O ATENDIDA </t>
  </si>
  <si>
    <t>RESPONSABLES</t>
  </si>
  <si>
    <t xml:space="preserve">OBSERVACIONES AL PROYECTO </t>
  </si>
  <si>
    <t xml:space="preserve">CANTIDAD PROGRAMADA (a)       </t>
  </si>
  <si>
    <t xml:space="preserve">CANTIDAD EJECUTADA (b) </t>
  </si>
  <si>
    <t xml:space="preserve">     (ifc )</t>
  </si>
  <si>
    <t>VALOR $      (pi)</t>
  </si>
  <si>
    <t>FUENTE DE FINANCIACION</t>
  </si>
  <si>
    <t>VALOR $     ( ep )</t>
  </si>
  <si>
    <t>(iep)</t>
  </si>
  <si>
    <t>UNIDAD</t>
  </si>
  <si>
    <t>CANTIDAD</t>
  </si>
  <si>
    <t>ENTIDAD 
EJECUTORA</t>
  </si>
  <si>
    <t>COORDINADO CON OTRA ENTIDAD</t>
  </si>
  <si>
    <t>EJECUCION</t>
  </si>
  <si>
    <t xml:space="preserve">TOTAL </t>
  </si>
  <si>
    <t>X</t>
  </si>
  <si>
    <t>IDENTIFICACION CON EL PLAN DE DESARROLLO 2020-2023</t>
  </si>
  <si>
    <t>CONTROL DE FIRMAS</t>
  </si>
  <si>
    <t>FIRMA DE QUIEN ELABORÓ</t>
  </si>
  <si>
    <t>FIRMA DE QUIEN REVISÓ</t>
  </si>
  <si>
    <t>FIRMA DE QUIEN APROBÓ</t>
  </si>
  <si>
    <t>RADICADO PLANEACION</t>
  </si>
  <si>
    <t>FIRMA Y SELLO DE QUIEN RECIBE 
SECRETARÍA DE PLANEACIÓN</t>
  </si>
  <si>
    <t>NOMBRE</t>
  </si>
  <si>
    <t>TIPO</t>
  </si>
  <si>
    <t>TELÉFONO</t>
  </si>
  <si>
    <t>CONSECUTIVO</t>
  </si>
  <si>
    <t>CARGO</t>
  </si>
  <si>
    <t>NO. FOLIOS</t>
  </si>
  <si>
    <t xml:space="preserve">FECHA </t>
  </si>
  <si>
    <t>MEDIO MAGNÉTICO</t>
  </si>
  <si>
    <t>Política pública actualizada, adoptada e implementada.</t>
  </si>
  <si>
    <t>Oficina creada y dotada</t>
  </si>
  <si>
    <t>Número de acciones para el fortalecimiento del Consejo Local de Turismo implementadas</t>
  </si>
  <si>
    <t>Plan turístico convencional formulado, adaptado e implementado.</t>
  </si>
  <si>
    <t>Campañas de prevención de la ESCNNA realizadas</t>
  </si>
  <si>
    <t>Número de establecimientos turísticos inscritos en el Registro Nacional de turismo durante el periodo</t>
  </si>
  <si>
    <t>Número de acciones para la sensibilización turística en el sector ejecutadas.</t>
  </si>
  <si>
    <t>Número de acciones para la prevención del tráfico ilícito de flora y fauna y del patrimonio cultural en la actividad turística realizadas</t>
  </si>
  <si>
    <t>Número de acciones de prevención del consumo de sustancias psicoactivas en la actividad turística local realizadas.</t>
  </si>
  <si>
    <t>Número de colegios de nivel de educación básica y media vinculados al programa de colegios amigos del turismo CAT del Ministerio de Comercio Industria y Turismo.</t>
  </si>
  <si>
    <t>Actualizar, adoptar e implementar la política pública municipal de turismo</t>
  </si>
  <si>
    <t>Fortalecer la institucionalidad para el turismo.</t>
  </si>
  <si>
    <t>Fortalecer el Consejo Local de Turismo.</t>
  </si>
  <si>
    <t>Formular, adoptar e implementar el plan turístico convencional.</t>
  </si>
  <si>
    <t xml:space="preserve">Realizar campañas de prevención de la ESCNNA en la prestación de servicios turísticos. </t>
  </si>
  <si>
    <t>Promover la formalización en el Registro Nacional de Turismo.</t>
  </si>
  <si>
    <t>Fortalecer y promover el Turismo local sostenible y responsable.</t>
  </si>
  <si>
    <t>Fortalecer las redes temáticas de turismo.</t>
  </si>
  <si>
    <t>Fortalecer el etnoturismo y asociaciones del municipio.</t>
  </si>
  <si>
    <t>Diseñar y posicionar, la marca turística del municipio</t>
  </si>
  <si>
    <t>Promover la realización de viajes de familiarización o farm trips.</t>
  </si>
  <si>
    <t>Promover la divulgación de la oferta turística del municipio</t>
  </si>
  <si>
    <t>Promover, apoyar y fortalecer eventos turísticos.</t>
  </si>
  <si>
    <t>DIVULGACIÓN, PROMOCIÓN Y MERCADEO TURÍSTICO MUNICIPAL</t>
  </si>
  <si>
    <t>Número de redes Temáticas de Turismo apoyadas</t>
  </si>
  <si>
    <t>Número de asociaciones de grupos étnicos atendidos.</t>
  </si>
  <si>
    <t>Marca turística diseñada y posicionada</t>
  </si>
  <si>
    <t>Número de viajes promovidos</t>
  </si>
  <si>
    <t>Número de acciones de promoción y divulgación realizadas</t>
  </si>
  <si>
    <t>Número de eventos turísticos promovidos, apoyados y fortalecidos.</t>
  </si>
  <si>
    <t>Apoyar y asistir los diferentes espacios de formación deportiva, recreativa y de aprovechamiento del tiempo libre en niñas, niños, adolescentes y jóvenes.</t>
  </si>
  <si>
    <t>Fortalecer la práctica del deporte, la recreación y aprovechamiento del tiempo libre</t>
  </si>
  <si>
    <t>Apoyar y fortalecer eventos deportivos y recreativos, autóctonos y tradicionales en el municipio.</t>
  </si>
  <si>
    <t>Apoyar a deportistas de alto rendimiento del municipio.</t>
  </si>
  <si>
    <t>Dotar clubes y escuelas deportivas y recreativas con   implementos y equipos en las áreas urbanas y rurales.</t>
  </si>
  <si>
    <t>Crear, fomentar y divulgar eventos que promocionen estilos de vida saludable.</t>
  </si>
  <si>
    <t>Número de NNJA beneficiados en las escuelas de iniciación y formación deportivas y recreativas.</t>
  </si>
  <si>
    <t>Número de eventos deportivos y recreativos, autóctonos y tradicionales apoyados y fortalecidos.</t>
  </si>
  <si>
    <t>Número de clubes y escuelas deportivas y recreativas, Urbanos y Rurales Dotados con Implementos deportivos.</t>
  </si>
  <si>
    <t>Número de eventos de promoción de modos, condiciones y estilos de vida saludables (caminatas, ciclo paseos y ciclismo, zumba), creados, fomentados y divulgados</t>
  </si>
  <si>
    <t>PROMOCIÓN Y ACCESO EFECTIVO A PROCESOS CULTURALES Y ARTÍSTICOS</t>
  </si>
  <si>
    <t>GESTIÓN, PROTECCIÓN Y SALVAGUARDIA DEL PATRIMONIO CULTURAL.</t>
  </si>
  <si>
    <t>APOYO, CAPACITACION Y DESARROLLO A LOS PROGRAMAS DE FORMACION CULTURAL Y ARTISTICA DEL MUNICPIO  DE PUERTO LOPEZ</t>
  </si>
  <si>
    <t>Fomentar, apoyar y difundir eventos y expresiones artísticas y culturales en el municipio.</t>
  </si>
  <si>
    <t>Promover las prácticas y expresiones artísticas y culturales en el municipio</t>
  </si>
  <si>
    <t>Realizar eventos de formación, capacitación e investigación artística y cultural en el municipio</t>
  </si>
  <si>
    <t>Realizar la dotación de escuelas de música con equipos y materiales.</t>
  </si>
  <si>
    <t>Apoyar a creadores y gestores culturales del municipio,</t>
  </si>
  <si>
    <t>Número de acciones para la promoción de las prácticas y expresiones artísticas y culturales realizadas.</t>
  </si>
  <si>
    <t>Número de eventos de formación, capacitación e investigación artística y cultural realizados</t>
  </si>
  <si>
    <t>Número de escuelas dotadas, con equipos y materiales.</t>
  </si>
  <si>
    <t>Número de creadores y gestores culturales apoyados.</t>
  </si>
  <si>
    <t>2.  GUÍA PARA EL DESARROLLO DE LA INVERSIÓN SOCIAL.</t>
  </si>
  <si>
    <t>JUSTIFICACIÓN DE AVANCE DEL PROYECTO  SEGUIMIENTO ACTIVIDADES EJECUTADAS</t>
  </si>
  <si>
    <t>JUSTIFICACION SEGUIMIENTO AVANCE FINANCIERO</t>
  </si>
  <si>
    <t xml:space="preserve">  APOYO, FOMENTO Y DESARROLLO DEL DEPORTE, DEPORTE LUDICO RECREATIVO Y COMUNITARIO EN EL MUNICIPIO DE PUERTO LÓPEZ</t>
  </si>
  <si>
    <t>Número de deportistas de alto rendimiento apoyados.</t>
  </si>
  <si>
    <t xml:space="preserve"> CONSTRUCCION Y ADECUACION DE LA INFRAESTRUCTURA ARTISTICA Y CULTURAL</t>
  </si>
  <si>
    <t>GUIA ESTRATEGICA 3. PARA EL DESARROLLO ECONOMICO SOSTENIBLE GENERACION DE EMPLEO Y TURISMO</t>
  </si>
  <si>
    <t>A13. PROMOCION DEL DESARROLLO - TURISMO</t>
  </si>
  <si>
    <t>A5 CULTURA</t>
  </si>
  <si>
    <t>A4 DEPORTE Y RECREACION</t>
  </si>
  <si>
    <t>Número</t>
  </si>
  <si>
    <t>ESTRATEGIA</t>
  </si>
  <si>
    <t>IMDERCUT</t>
  </si>
  <si>
    <t>Apoyo, Fomento y desarrollo del deporte comunitario, deporte recreativo, deportes autoctonos y tradicionales en el municipio</t>
  </si>
  <si>
    <t>Brindar acompañamiento en el proceso de reconocimiento y renovacion a clubes deportivos del municipio.                                                                                Contratar un profesional para brindar asesoría y asistencia técnica a clubes deportivos del municipio.</t>
  </si>
  <si>
    <t>N/A</t>
  </si>
  <si>
    <t>Realización de convocatorias en el municipio a traves de las diferentes plataformas virtuales y medios de difusión con el fin de vincular mas  niños, niñas, adolescentes y jóvenes a cada uno de los procesos de formación ofertados.</t>
  </si>
  <si>
    <t xml:space="preserve">Adquisición de bienes y servicios, apoyo para la ejecución del programa nacional de juegos superate intercolegiados en todas sus fases, apoyo para la realización de eventos, actividades y campeonatos en todas las disciplinas deportivas en el área urbana y rural del municipio.     </t>
  </si>
  <si>
    <t>eventos</t>
  </si>
  <si>
    <t>personas</t>
  </si>
  <si>
    <t>Número de eventos y expresiones artísticas y culturales fomentadas, apoyadas y difundidas presencial y/o virtual.</t>
  </si>
  <si>
    <t>Apoyo, capacitación y desarrollo de los programas de formación cultural y artistica.</t>
  </si>
  <si>
    <t>APOYO Y CAPACITACIÓN A CREADORES Y GESTORES CULTURALES DEL MUNICIPIO DE PUERTO LÓPEZ - META</t>
  </si>
  <si>
    <t>Implementación del Decreto 2012 de 2017, el cual establece la manera en que se invertirán los recursos provenientes del 10% de la estampilla procultura para la seguridad social de creadores y gestores culturales.</t>
  </si>
  <si>
    <t>Apoyar y capacitar a creadores y gestores culturales del municipio.</t>
  </si>
  <si>
    <t>Salvaguardar y conservar el patrimonio material e inmaterial del municipio</t>
  </si>
  <si>
    <t>Número de acciones para la salvaguarda y conservación del patrimonio material e inmaterial realizadas.</t>
  </si>
  <si>
    <t>Implementar plataformas tecnológicas para mejorar la conectividad, accesibilidad a la información turística.</t>
  </si>
  <si>
    <t>Número de plataforma tecnológica de conectividad y accesibilidad turística implementada.</t>
  </si>
  <si>
    <t>documentos</t>
  </si>
  <si>
    <t>ALCALDÍA MUNICIPAL DE PUERTO LÓPEZ</t>
  </si>
  <si>
    <t>Realizar la actualización,adopción e implementación de la política del municipio.</t>
  </si>
  <si>
    <t>Realizar acompamiento permanente al Consejo Local de Turismo  con asistencia técnica y capacitación</t>
  </si>
  <si>
    <t>Realizar 1 campaña de prevención de la ESCNNA en la pretación de ervicio turítico, a través de diferentes medios de difusión (plataformas virtuales, perifoneo, emisora, volantes, etc)</t>
  </si>
  <si>
    <t>Realizar la contratación de un profesion al para liderar capacitaciones y jornadas de sensibilización en sostenibilidad social, economica y ambiental.</t>
  </si>
  <si>
    <t>Realizar una campaña de prevención del cosumo de sustacia psicoactivas en las actividad turistica a través de diferentes medios de difusión (plataformas virtuales, perifoneo, emisora, volantes, etc)</t>
  </si>
  <si>
    <t>Promover la vinculación y permanencia de dos colegios de educación básica y media al programa de colegios amigos del turismo CAT del Ministerio de Comercio Industria y Turismo.</t>
  </si>
  <si>
    <t>Realizar el diseño y posicionamiento de la marca turistica del municipio</t>
  </si>
  <si>
    <t>Realizar 1 viaje de familiarización o farm trips para promocionar al municipio turísticamente.</t>
  </si>
  <si>
    <t>Realizar eventos turísticos con el fin de promocionar a Puerto López como destino turístico bioseguro en época de pandemia.</t>
  </si>
  <si>
    <t>A través de un rediseño institucional, crear la oficina de turismo (Alcaldía Municipal)</t>
  </si>
  <si>
    <t>SECRETARÍA DE INFRAESTRUCTURA</t>
  </si>
  <si>
    <t>Número de asistencia Técnica realizada a organismos deportivos</t>
  </si>
  <si>
    <t>Número de acciones   para el fortalecimiento de la práctica del deporte recreación y aprovechamiento del tiempo libre realizadas</t>
  </si>
  <si>
    <t>Número de acciones  realizadas dentro del programa de recreación, deporte social comunitario, actividad física y aprovechamiento del tiempo libre.</t>
  </si>
  <si>
    <t>Fortalecimiento A La Planeación Y Promoción Para La Competitividad Turística Del Municipio De Puerto López   Meta</t>
  </si>
  <si>
    <t>Fortalecer la Planeación Y Promoción para La Competitividad Turística Del Municipio De Puerto López Meta</t>
  </si>
  <si>
    <t>proyectos</t>
  </si>
  <si>
    <t>empresas</t>
  </si>
  <si>
    <t>INSTITUTO MUNICIPAL DE DEPORTE, RECREACIÒN, CULTURA Y TURISMO DE PUERTO LÒPEZ</t>
  </si>
  <si>
    <t xml:space="preserve">DIVULGACIÓN, PROMOCIÓN Y MERCADEO TURÍSTICO MUNICIPAL  </t>
  </si>
  <si>
    <t>VICTOR MANUEL ANZUETA MARTHA</t>
  </si>
  <si>
    <t>DIRECTOR</t>
  </si>
  <si>
    <t>CONSTRUCCIÓN ADECUAR, MANTENER, SALVAGUARDAR Y CONSERVAR LOS ESCENARIOS CULTURALES Y ARTÍSTICOS DEL MUNICIPIO DE PUERTO LÓPEZ</t>
  </si>
  <si>
    <t xml:space="preserve">CONSTRUIR, ADECUAR, MANTENER, SALVAGUARDAR Y CONSERVAR LOS ESCENARIOS CULTURALES Y ARTÍSTICOS DEL 
MUNICIPIO DE PUERTO LÓPEZ </t>
  </si>
  <si>
    <t>Número de procesos culturales llevados a cabo</t>
  </si>
  <si>
    <t>Planes de conservaciòn</t>
  </si>
  <si>
    <t>programas</t>
  </si>
  <si>
    <t>unidades productivas</t>
  </si>
  <si>
    <t>campañas</t>
  </si>
  <si>
    <t>recorridos</t>
  </si>
  <si>
    <t>programas de formaciòn deportiva</t>
  </si>
  <si>
    <t>Fomento a la recreación, la actividad física y el deporte para desarrollar entornos de convivencia y paz</t>
  </si>
  <si>
    <t>PROGRAMA HOMOLOGADO</t>
  </si>
  <si>
    <t>Unidad de Medida Indicador de Producto</t>
  </si>
  <si>
    <t>INDICADOR PRODUCTO HOMOLOGADO</t>
  </si>
  <si>
    <t>Personas beneficiadas</t>
  </si>
  <si>
    <t>personas beneficiadas</t>
  </si>
  <si>
    <t>nùmero</t>
  </si>
  <si>
    <t>Nùmero</t>
  </si>
  <si>
    <t>Actividades culturales para la promociòn de la cultura realizadas.</t>
  </si>
  <si>
    <t>cursos realizados</t>
  </si>
  <si>
    <t>construcciòn, mantenimiento y conservaciòn de escenarios culturalesy artìsticos del municipio.</t>
  </si>
  <si>
    <t>Productividad y competitividad de las empresas colombianas</t>
  </si>
  <si>
    <t>Política</t>
  </si>
  <si>
    <t>Oficina</t>
  </si>
  <si>
    <t>plan</t>
  </si>
  <si>
    <t>Herramientas para la promoción de la cultura de la legalidad y la formalización empresarial implementadas</t>
  </si>
  <si>
    <t>PROGRAMACION PLAN DE ACCION 2022</t>
  </si>
  <si>
    <t>VALOR PRESUPUESTO INICIAL DEL PROYECTO VIGENCIA 2022</t>
  </si>
  <si>
    <t>Apoyo y asistencia (técnica y profesional) para el fomento, fortalecimiento  y desarrollo de las diferentes prácticas deportivas y de aprovechamiento del tiempo libre.                                                           Contratación de 10 monitores X 9 meses, en las disciplinas: 1 atletismo, 1 voleibol, 1 baloncesto, 2 de futbol, 1 ciclismo, 1 taekwondo, 1 boxeo, 1 de deporte y recreación, 1 deporte y recreación para población en condición de discapacidad y diversidad funcional, 1 tennis de campo y tiro con arco.</t>
  </si>
  <si>
    <t>SGP</t>
  </si>
  <si>
    <t>Sobre Tasa Deporte</t>
  </si>
  <si>
    <t>Brindar apoyo a deportistas de alto rendimiento de diferentes disciplinas deportivas del municipio en competencias de elite  a nivel departamental y nacional.</t>
  </si>
  <si>
    <t xml:space="preserve">Adquisicón de implementos deportivos para dotar las diferentes escuelas de formación y clubes en el municipio.                                                          Clubes deportivos (pesas, futbol, microfutbol y voleibol)        </t>
  </si>
  <si>
    <t xml:space="preserve">Adquisición de bienes y servicios, apoyo para la ejecución de eventos que fomenten y divulguen de estilos de vida saludable en el área urbana y rural.   1 recreovía de forma   trimestral     1 monitor de rumba aeròbica    1 ciclopaseo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</si>
  <si>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Adquisición de bienes y servicios, apoyo para la realización de actividades, eventos y campeonatos de deportes recreativos, deportes autóctonos y tradicionales del municipio en el area urbana y rural.  5 Eventos de Coleo.  3 Festivales de Cometa (zona urbana y centro poblado de Pachaquiaro y Remolino).    1 evento de tiro con arco en los resguardos indígenas Turpial y la Victoria.  3 eventos tradicional de trompo y zaranda en Semana Santa (Zona urbana, centro poblado Puerto Guadalupe y Pachaquiaro)          </t>
  </si>
  <si>
    <t>ENERO DE 2022</t>
  </si>
  <si>
    <t>SONIA BARBOSA MERCADO</t>
  </si>
  <si>
    <t>ASESORA EXTERNA</t>
  </si>
  <si>
    <t xml:space="preserve">Adquisición de bienes y servicios para la realización de eventos culturales y artísticos con carácter de encuentros, festivales urbanos y rurales para las diferentes fechas de conmemoración del municipio, en los diferentes meses del año, eventos y actividades en el mes de diciembre, semana santa. Eventos sujetos al comportamiento del COVID-19 y a las directrices impartidas del Orden Nacional, Departamental y Municipal.                                                    </t>
  </si>
  <si>
    <t xml:space="preserve">Apoyo y asistencia (técnica y profesional) para difundir y desarrollar los diferentes programas de formación cultural y artística en el área urbana y rural.  Contratación de 17 instructores X 9 meses, en los siguientes programas:   URBANO:1 Arpa y marcas, 1 bandola llanera, bajo eléctrico, 1 cuatro llanero y técnica vocal, 1 banda sinfónica, 1 coro e iniciaciòn mucical, 1 artes plásticas, 1 escuela de etiqueta, protocolo y glamourt, 1 promoción cultural, 1 psicóloga, 4 instructores de danza llanera y nacional.                      1 técnica vocal zona rural (Pachaquiaro)                                      1 técnica vocal e instrumentos tradicionales de música llanera (Pachaquiaro, Gichiral, Balsa y Bocas del Guayuriba).                                                       2 Banda Marcial colegio Enrique Olaya Herrera y Tècnico Agropecuario.                                                                                                                                 </t>
  </si>
  <si>
    <t>Contratar u profesional para realizar capacitación dirigida a creadores y gestores culturales del municipio, en formulación y gestión de proyectos e investigación artística y cultural.</t>
  </si>
  <si>
    <t>Adquisición de equipos y materiales para dotar las diferentes escuelas de formación cultural y artística en todas sus áreas y disciplinas. (Adquisición de trajes, mantenimiento de instrumentos musicales, compra de instrumentos musicales y equipo)</t>
  </si>
  <si>
    <t>x</t>
  </si>
  <si>
    <t>Estampilla Procultura</t>
  </si>
  <si>
    <t>SGP Proposito General Cultura</t>
  </si>
  <si>
    <t xml:space="preserve">Fomentar y promover el emprendimiento y su formalizacion de establecimientos turísticos en el registro nacional de turismo </t>
  </si>
  <si>
    <t>Realizar una  campaña de prevención de trafico ilicito de flora y fauna  del patrimonio cultural  en la actividad turistica, a través de diferentes medios de difusión (plataformas virtuales, perifoneo, emisora, volantes, etc)</t>
  </si>
  <si>
    <t xml:space="preserve">Fortalecer las redes virtuales para el comercio y venta del turismo local a través del diseño e implementación de sistemas de información transaccionales que permitan la venta mensajería y logística empresarial.                                                                   </t>
  </si>
  <si>
    <t xml:space="preserve">Contratación de  1 coordinador de turismo para realizar apoyo en la promociòn de la oferta turìstica del municipio de Puerto Lòpez.                                    </t>
  </si>
  <si>
    <t xml:space="preserve">Mantener la plataforma tecnológica para promocionar los servicios que ofrecen los diferentes establecimientos turísticos del municipio a nivel nacional e internacional, con el fin de dinamizar el comercio y venta del turismo local.                                           </t>
  </si>
  <si>
    <t>Estampilla Turismo</t>
  </si>
  <si>
    <t>Realizar la Adquisiciòn de Bienes y servicios para fortalecer asociaciones del municipio. Realizar 1 encuentro con población etnica del municipio, a fin de identificar y diseñar productos turísticos, promoviendo la asociatividad.</t>
  </si>
  <si>
    <t>Realizar Divulgación, Promoción Y Mercadeo Turístico del Municipio de Puerto Lòpez</t>
  </si>
  <si>
    <t>ENERO DEL 2022</t>
  </si>
  <si>
    <t>FABIAN ANDRES HERNANDEZ GONZALEZ</t>
  </si>
  <si>
    <t>SECRETARIO DE PLANEACION</t>
  </si>
  <si>
    <t>PERIODO DE PROGRAMACION</t>
  </si>
  <si>
    <t>ENERO 1 A DICIEMBRE 31 DEL 2022</t>
  </si>
  <si>
    <t>Programas de gestión empresarial ejecutados en unidades productivas</t>
  </si>
  <si>
    <t xml:space="preserve">Unidades productivas beneficiadas en la implementación de estrategias para incrementar su productividad </t>
  </si>
  <si>
    <t>SIN RECURSOS</t>
  </si>
  <si>
    <t>Campañas realizadas</t>
  </si>
  <si>
    <t>Proyectos cofinanciados para la adecuación de la oferta turística</t>
  </si>
  <si>
    <t>Recorridos realizados</t>
  </si>
  <si>
    <t xml:space="preserve">Documentos de planeación elaborados </t>
  </si>
  <si>
    <t xml:space="preserve">Proyectos de innovación cofinanciados  </t>
  </si>
  <si>
    <t xml:space="preserve"> Eventos realizados  </t>
  </si>
  <si>
    <t xml:space="preserve"> Empresas asistidas técnicamente  </t>
  </si>
  <si>
    <t>NP</t>
  </si>
  <si>
    <t xml:space="preserve"> Procesos de formación atendidos</t>
  </si>
  <si>
    <t>Encuentros realizados</t>
  </si>
  <si>
    <t xml:space="preserve"> Centros musicales dotados </t>
  </si>
  <si>
    <t>Numero</t>
  </si>
  <si>
    <t>Personas asistidas técnicamente</t>
  </si>
  <si>
    <t>Personas que acceden a servicios deportivos, recreativos y de actividad física</t>
  </si>
  <si>
    <t xml:space="preserve"> Eventos deportivos comunitarios realizadosa</t>
  </si>
  <si>
    <t>Personas atendidas por los programas de recreación, deporte social comunitario, actividad física y aprovechamiento del tiempo libre</t>
  </si>
  <si>
    <t>ASESORA EXTERNA DE PLANEACION</t>
  </si>
  <si>
    <t>ARTE Y CULTURA</t>
  </si>
  <si>
    <t>INTERSUBSECTORIAL INDUSTRIA Y COMERCIO</t>
  </si>
  <si>
    <t>RECREACIÓN Y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</si>
</sst>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164" formatCode="0.0%"/>
    <numFmt numFmtId="165" formatCode="dd/mm/yy;@"/>
    <numFmt numFmtId="166" formatCode="&quot;$&quot;#,##0.00"/>
    <numFmt numFmtId="167" formatCode="_(* #,##0.00_);_(* \(#,##0.00\);_(* &quot;-&quot;??_);_(@_)"/>
    <numFmt numFmtId="168" formatCode="[$$-240A]#,##0.00"/>
    <numFmt numFmtId="169" formatCode="dd\-mm\-yy;@"/>
    <numFmt numFmtId="170" formatCode="_(&quot;$&quot;* #,##0.00_);_(&quot;$&quot;* \(#,##0.00\);_(&quot;$&quot;* &quot;-&quot;??_);_(@_)"/>
    <numFmt numFmtId="171" formatCode="&quot;$&quot;\ #,##0"/>
    <numFmt numFmtId="172" formatCode="_-&quot;$&quot;\ * #,##0_-;\-&quot;$&quot;\ * #,##0_-;_-&quot;$&quot;\ * &quot;-&quot;??_-;_-@_-"/>
    <numFmt numFmtId="173" formatCode="[$$-240A]#,##0"/>
    <numFmt numFmtId="174" formatCode="&quot;$&quot;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8"/>
      <color rgb="FFFF0000"/>
      <name val="Arial"/>
      <family val="2"/>
    </font>
    <font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9">
    <xf numFmtId="0" fontId="0" fillId="0" borderId="0" xfId="0"/>
    <xf numFmtId="168" fontId="4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164" fontId="6" fillId="5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6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horizontal="right" vertical="center"/>
      <protection hidden="1"/>
    </xf>
    <xf numFmtId="164" fontId="5" fillId="0" borderId="1" xfId="0" applyNumberFormat="1" applyFont="1" applyBorder="1" applyAlignment="1" applyProtection="1">
      <alignment horizontal="right" vertical="center" shrinkToFit="1"/>
      <protection hidden="1"/>
    </xf>
    <xf numFmtId="0" fontId="4" fillId="6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164" fontId="5" fillId="0" borderId="1" xfId="0" applyNumberFormat="1" applyFont="1" applyFill="1" applyBorder="1" applyAlignment="1" applyProtection="1">
      <alignment horizontal="right" vertical="center" shrinkToFit="1"/>
      <protection hidden="1"/>
    </xf>
    <xf numFmtId="1" fontId="4" fillId="3" borderId="1" xfId="0" applyNumberFormat="1" applyFont="1" applyFill="1" applyBorder="1" applyAlignment="1" applyProtection="1">
      <alignment horizontal="right"/>
      <protection hidden="1"/>
    </xf>
    <xf numFmtId="0" fontId="4" fillId="6" borderId="1" xfId="0" applyFont="1" applyFill="1" applyBorder="1" applyAlignment="1">
      <alignment/>
    </xf>
    <xf numFmtId="168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169" fontId="6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170" fontId="5" fillId="6" borderId="1" xfId="0" applyNumberFormat="1" applyFont="1" applyFill="1" applyBorder="1"/>
    <xf numFmtId="168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68" fontId="5" fillId="6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3" fillId="0" borderId="3" xfId="0" applyFont="1" applyFill="1" applyBorder="1" applyAlignment="1" applyProtection="1">
      <alignment horizontal="left" vertical="center" wrapText="1"/>
      <protection locked="0"/>
    </xf>
    <xf numFmtId="4" fontId="3" fillId="4" borderId="1" xfId="0" applyNumberFormat="1" applyFont="1" applyFill="1" applyBorder="1" applyAlignment="1">
      <alignment horizontal="center" vertical="top" wrapText="1"/>
    </xf>
    <xf numFmtId="0" fontId="4" fillId="7" borderId="1" xfId="0" applyNumberFormat="1" applyFont="1" applyFill="1" applyBorder="1" applyAlignment="1" applyProtection="1">
      <alignment horizontal="right" vertical="center"/>
      <protection hidden="1"/>
    </xf>
    <xf numFmtId="1" fontId="3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right" vertical="center"/>
      <protection hidden="1"/>
    </xf>
    <xf numFmtId="0" fontId="4" fillId="7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>
      <alignment horizontal="right"/>
    </xf>
    <xf numFmtId="0" fontId="4" fillId="6" borderId="1" xfId="0" applyFont="1" applyFill="1" applyBorder="1"/>
    <xf numFmtId="0" fontId="6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" fontId="3" fillId="9" borderId="1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68" fontId="3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wrapText="1"/>
    </xf>
    <xf numFmtId="0" fontId="4" fillId="10" borderId="1" xfId="0" applyFont="1" applyFill="1" applyBorder="1" applyAlignment="1">
      <alignment horizontal="right"/>
    </xf>
    <xf numFmtId="0" fontId="6" fillId="0" borderId="3" xfId="0" applyFont="1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3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6" fillId="5" borderId="8" xfId="0" applyNumberFormat="1" applyFont="1" applyFill="1" applyBorder="1" applyAlignment="1" applyProtection="1">
      <alignment horizontal="center" vertical="center" shrinkToFit="1"/>
      <protection hidden="1"/>
    </xf>
    <xf numFmtId="165" fontId="3" fillId="0" borderId="8" xfId="0" applyNumberFormat="1" applyFont="1" applyBorder="1" applyAlignment="1" applyProtection="1">
      <alignment horizontal="center" vertical="center" wrapText="1"/>
      <protection locked="0"/>
    </xf>
    <xf numFmtId="1" fontId="3" fillId="7" borderId="4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 applyProtection="1">
      <alignment horizontal="center" vertical="center" shrinkToFit="1"/>
      <protection hidden="1"/>
    </xf>
    <xf numFmtId="1" fontId="3" fillId="5" borderId="4" xfId="0" applyNumberFormat="1" applyFont="1" applyFill="1" applyBorder="1" applyAlignment="1">
      <alignment horizontal="center" vertical="center" wrapText="1"/>
    </xf>
    <xf numFmtId="44" fontId="3" fillId="0" borderId="4" xfId="20" applyFont="1" applyFill="1" applyBorder="1" applyAlignment="1">
      <alignment horizontal="center" vertical="center" wrapText="1"/>
    </xf>
    <xf numFmtId="1" fontId="3" fillId="7" borderId="9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4" fontId="6" fillId="0" borderId="6" xfId="2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left" vertical="top" wrapText="1"/>
    </xf>
    <xf numFmtId="165" fontId="3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wrapText="1"/>
    </xf>
    <xf numFmtId="1" fontId="3" fillId="0" borderId="4" xfId="0" applyNumberFormat="1" applyFont="1" applyBorder="1" applyAlignment="1">
      <alignment vertical="center" wrapText="1"/>
    </xf>
    <xf numFmtId="44" fontId="3" fillId="0" borderId="1" xfId="20" applyFont="1" applyFill="1" applyBorder="1" applyAlignment="1">
      <alignment vertical="center" wrapText="1"/>
    </xf>
    <xf numFmtId="44" fontId="3" fillId="0" borderId="4" xfId="20" applyFont="1" applyFill="1" applyBorder="1" applyAlignment="1">
      <alignment vertical="center" wrapText="1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44" fontId="3" fillId="0" borderId="1" xfId="20" applyFont="1" applyFill="1" applyBorder="1" applyAlignment="1">
      <alignment horizontal="center" vertical="center" wrapText="1"/>
    </xf>
    <xf numFmtId="0" fontId="6" fillId="0" borderId="1" xfId="0" applyFont="1" applyBorder="1"/>
    <xf numFmtId="168" fontId="5" fillId="6" borderId="1" xfId="0" applyNumberFormat="1" applyFont="1" applyFill="1" applyBorder="1" applyAlignment="1">
      <alignment horizontal="center" vertical="center"/>
    </xf>
    <xf numFmtId="172" fontId="3" fillId="0" borderId="1" xfId="20" applyNumberFormat="1" applyFont="1" applyFill="1" applyBorder="1" applyAlignment="1">
      <alignment horizontal="center" vertical="center" wrapText="1"/>
    </xf>
    <xf numFmtId="172" fontId="3" fillId="0" borderId="10" xfId="20" applyNumberFormat="1" applyFont="1" applyFill="1" applyBorder="1" applyAlignment="1">
      <alignment horizontal="center" vertical="center" wrapText="1"/>
    </xf>
    <xf numFmtId="172" fontId="3" fillId="0" borderId="6" xfId="2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 applyProtection="1">
      <alignment horizontal="right" vertical="center" shrinkToFit="1"/>
      <protection hidden="1"/>
    </xf>
    <xf numFmtId="0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9" borderId="10" xfId="0" applyNumberFormat="1" applyFont="1" applyFill="1" applyBorder="1" applyAlignment="1" applyProtection="1">
      <alignment horizontal="center" vertical="center" shrinkToFit="1"/>
      <protection hidden="1"/>
    </xf>
    <xf numFmtId="168" fontId="3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6" xfId="0" applyFont="1" applyFill="1" applyBorder="1" applyAlignment="1" applyProtection="1">
      <alignment horizontal="center" vertical="center" wrapText="1"/>
      <protection locked="0"/>
    </xf>
    <xf numFmtId="0" fontId="3" fillId="9" borderId="6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>
      <alignment vertical="center"/>
    </xf>
    <xf numFmtId="0" fontId="4" fillId="3" borderId="3" xfId="0" applyNumberFormat="1" applyFont="1" applyFill="1" applyBorder="1" applyAlignment="1" applyProtection="1">
      <alignment horizontal="right" vertical="center"/>
      <protection hidden="1"/>
    </xf>
    <xf numFmtId="164" fontId="5" fillId="0" borderId="3" xfId="0" applyNumberFormat="1" applyFont="1" applyBorder="1" applyAlignment="1" applyProtection="1">
      <alignment horizontal="right" vertical="center" shrinkToFit="1"/>
      <protection hidden="1"/>
    </xf>
    <xf numFmtId="0" fontId="4" fillId="6" borderId="3" xfId="0" applyFont="1" applyFill="1" applyBorder="1" applyAlignment="1">
      <alignment horizontal="right" vertical="center"/>
    </xf>
    <xf numFmtId="168" fontId="4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4" fillId="6" borderId="3" xfId="0" applyFont="1" applyFill="1" applyBorder="1" applyAlignment="1">
      <alignment horizontal="right"/>
    </xf>
    <xf numFmtId="168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>
      <alignment horizontal="right"/>
    </xf>
    <xf numFmtId="164" fontId="5" fillId="0" borderId="3" xfId="0" applyNumberFormat="1" applyFont="1" applyFill="1" applyBorder="1" applyAlignment="1" applyProtection="1">
      <alignment horizontal="right" vertical="center" shrinkToFit="1"/>
      <protection hidden="1"/>
    </xf>
    <xf numFmtId="0" fontId="4" fillId="6" borderId="3" xfId="0" applyFont="1" applyFill="1" applyBorder="1" applyAlignment="1">
      <alignment/>
    </xf>
    <xf numFmtId="164" fontId="5" fillId="12" borderId="10" xfId="0" applyNumberFormat="1" applyFont="1" applyFill="1" applyBorder="1" applyAlignment="1" applyProtection="1">
      <alignment horizontal="center" vertical="center" shrinkToFit="1"/>
      <protection hidden="1"/>
    </xf>
    <xf numFmtId="0" fontId="3" fillId="8" borderId="10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1" fontId="3" fillId="8" borderId="1" xfId="0" applyNumberFormat="1" applyFont="1" applyFill="1" applyBorder="1" applyAlignment="1">
      <alignment horizontal="center" vertical="center" wrapText="1"/>
    </xf>
    <xf numFmtId="1" fontId="3" fillId="8" borderId="3" xfId="0" applyNumberFormat="1" applyFont="1" applyFill="1" applyBorder="1" applyAlignment="1">
      <alignment horizontal="center" vertical="center" wrapText="1"/>
    </xf>
    <xf numFmtId="1" fontId="3" fillId="8" borderId="10" xfId="0" applyNumberFormat="1" applyFont="1" applyFill="1" applyBorder="1" applyAlignment="1">
      <alignment horizontal="center" vertical="center" wrapText="1"/>
    </xf>
    <xf numFmtId="1" fontId="3" fillId="8" borderId="6" xfId="0" applyNumberFormat="1" applyFont="1" applyFill="1" applyBorder="1" applyAlignment="1">
      <alignment horizontal="center" vertical="center" wrapText="1"/>
    </xf>
    <xf numFmtId="1" fontId="3" fillId="8" borderId="4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justify" vertical="center" wrapText="1"/>
    </xf>
    <xf numFmtId="0" fontId="6" fillId="0" borderId="1" xfId="0" applyFont="1" applyFill="1" applyBorder="1"/>
    <xf numFmtId="171" fontId="3" fillId="7" borderId="1" xfId="0" applyNumberFormat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justify" vertical="center" wrapText="1"/>
    </xf>
    <xf numFmtId="0" fontId="3" fillId="8" borderId="3" xfId="0" applyFont="1" applyFill="1" applyBorder="1" applyAlignment="1">
      <alignment horizontal="justify" vertical="center" wrapText="1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1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top" wrapText="1"/>
    </xf>
    <xf numFmtId="0" fontId="3" fillId="7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6" fillId="0" borderId="0" xfId="0" applyFont="1" applyBorder="1" applyAlignment="1">
      <alignment/>
    </xf>
    <xf numFmtId="0" fontId="3" fillId="7" borderId="0" xfId="0" applyFont="1" applyFill="1" applyBorder="1" applyAlignment="1">
      <alignment horizontal="left" vertical="center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4" fontId="3" fillId="0" borderId="6" xfId="20" applyFont="1" applyFill="1" applyBorder="1" applyAlignment="1">
      <alignment horizontal="center" vertical="center" wrapText="1"/>
    </xf>
    <xf numFmtId="171" fontId="3" fillId="7" borderId="6" xfId="0" applyNumberFormat="1" applyFont="1" applyFill="1" applyBorder="1" applyAlignment="1">
      <alignment horizontal="center" vertical="center" wrapText="1"/>
    </xf>
    <xf numFmtId="1" fontId="3" fillId="7" borderId="6" xfId="0" applyNumberFormat="1" applyFont="1" applyFill="1" applyBorder="1" applyAlignment="1">
      <alignment horizontal="center" vertical="center" wrapText="1"/>
    </xf>
    <xf numFmtId="1" fontId="3" fillId="7" borderId="3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164" fontId="5" fillId="5" borderId="3" xfId="0" applyNumberFormat="1" applyFont="1" applyFill="1" applyBorder="1" applyAlignment="1" applyProtection="1">
      <alignment horizontal="center" vertical="center" shrinkToFit="1"/>
      <protection hidden="1"/>
    </xf>
    <xf numFmtId="164" fontId="6" fillId="7" borderId="3" xfId="0" applyNumberFormat="1" applyFont="1" applyFill="1" applyBorder="1" applyAlignment="1" applyProtection="1">
      <alignment horizontal="center" vertical="center" shrinkToFit="1"/>
      <protection hidden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9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 applyProtection="1">
      <alignment horizontal="center" vertical="center" shrinkToFit="1"/>
      <protection hidden="1"/>
    </xf>
    <xf numFmtId="164" fontId="6" fillId="5" borderId="3" xfId="0" applyNumberFormat="1" applyFont="1" applyFill="1" applyBorder="1" applyAlignment="1" applyProtection="1">
      <alignment horizontal="center" vertical="center" shrinkToFit="1"/>
      <protection hidden="1"/>
    </xf>
    <xf numFmtId="1" fontId="3" fillId="5" borderId="3" xfId="0" applyNumberFormat="1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9" borderId="3" xfId="0" applyNumberFormat="1" applyFont="1" applyFill="1" applyBorder="1" applyAlignment="1" applyProtection="1">
      <alignment horizontal="center" vertical="center" shrinkToFit="1"/>
      <protection hidden="1"/>
    </xf>
    <xf numFmtId="170" fontId="5" fillId="6" borderId="1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center" vertical="center"/>
    </xf>
    <xf numFmtId="0" fontId="4" fillId="1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0" xfId="0" applyFont="1" applyFill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1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3" fillId="9" borderId="3" xfId="0" applyFont="1" applyFill="1" applyBorder="1" applyAlignment="1" applyProtection="1">
      <alignment horizontal="left" vertical="top" wrapText="1"/>
      <protection locked="0"/>
    </xf>
    <xf numFmtId="16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1" fontId="3" fillId="9" borderId="3" xfId="0" applyNumberFormat="1" applyFont="1" applyFill="1" applyBorder="1" applyAlignment="1" applyProtection="1">
      <alignment horizontal="left" vertical="top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3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left" vertical="center" wrapText="1"/>
    </xf>
    <xf numFmtId="17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1" fontId="6" fillId="0" borderId="1" xfId="0" applyNumberFormat="1" applyFont="1" applyBorder="1" applyAlignment="1">
      <alignment horizontal="center" vertical="center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171" fontId="8" fillId="0" borderId="0" xfId="0" applyNumberFormat="1" applyFont="1" applyAlignment="1">
      <alignment horizontal="left" vertical="center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13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8" borderId="6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1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9" borderId="6" xfId="0" applyFont="1" applyFill="1" applyBorder="1" applyAlignment="1" applyProtection="1">
      <alignment horizontal="left" vertical="center" wrapText="1"/>
      <protection locked="0"/>
    </xf>
    <xf numFmtId="17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7" fillId="7" borderId="1" xfId="0" applyNumberFormat="1" applyFont="1" applyFill="1" applyBorder="1" applyAlignment="1">
      <alignment horizontal="center" vertical="center"/>
    </xf>
    <xf numFmtId="6" fontId="7" fillId="7" borderId="1" xfId="0" applyNumberFormat="1" applyFont="1" applyFill="1" applyBorder="1" applyAlignment="1">
      <alignment vertical="center"/>
    </xf>
    <xf numFmtId="2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" xfId="0" applyNumberFormat="1" applyFont="1" applyFill="1" applyBorder="1" applyAlignment="1">
      <alignment horizontal="left" vertical="center" wrapText="1"/>
    </xf>
    <xf numFmtId="0" fontId="6" fillId="8" borderId="1" xfId="27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vertical="center" wrapText="1"/>
    </xf>
    <xf numFmtId="44" fontId="3" fillId="0" borderId="6" xfId="20" applyFont="1" applyFill="1" applyBorder="1" applyAlignment="1">
      <alignment horizontal="center" vertical="center" wrapText="1"/>
    </xf>
    <xf numFmtId="6" fontId="7" fillId="7" borderId="0" xfId="0" applyNumberFormat="1" applyFont="1" applyFill="1" applyAlignment="1">
      <alignment vertical="center"/>
    </xf>
    <xf numFmtId="172" fontId="11" fillId="0" borderId="1" xfId="20" applyNumberFormat="1" applyFont="1" applyFill="1" applyBorder="1" applyAlignment="1">
      <alignment vertical="center" wrapText="1"/>
    </xf>
    <xf numFmtId="14" fontId="3" fillId="0" borderId="11" xfId="0" applyNumberFormat="1" applyFont="1" applyBorder="1" applyAlignment="1" applyProtection="1">
      <alignment horizontal="left"/>
      <protection locked="0"/>
    </xf>
    <xf numFmtId="14" fontId="3" fillId="0" borderId="14" xfId="0" applyNumberFormat="1" applyFont="1" applyBorder="1" applyAlignment="1" applyProtection="1">
      <alignment horizontal="left"/>
      <protection locked="0"/>
    </xf>
    <xf numFmtId="14" fontId="3" fillId="0" borderId="15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4" borderId="16" xfId="0" applyNumberFormat="1" applyFont="1" applyFill="1" applyBorder="1" applyAlignment="1">
      <alignment horizontal="center" textRotation="90" wrapText="1"/>
    </xf>
    <xf numFmtId="1" fontId="3" fillId="4" borderId="1" xfId="0" applyNumberFormat="1" applyFont="1" applyFill="1" applyBorder="1" applyAlignment="1">
      <alignment horizontal="center" vertical="center" textRotation="90" wrapText="1"/>
    </xf>
    <xf numFmtId="4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3" borderId="11" xfId="0" applyFont="1" applyFill="1" applyBorder="1" applyAlignment="1" applyProtection="1">
      <alignment horizontal="center" vertical="center" wrapText="1"/>
      <protection locked="0"/>
    </xf>
    <xf numFmtId="0" fontId="4" fillId="13" borderId="14" xfId="0" applyFont="1" applyFill="1" applyBorder="1" applyAlignment="1" applyProtection="1">
      <alignment horizontal="center" vertical="center" wrapText="1"/>
      <protection locked="0"/>
    </xf>
    <xf numFmtId="0" fontId="4" fillId="13" borderId="15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7" fontId="5" fillId="6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7" borderId="1" xfId="0" applyFont="1" applyFill="1" applyBorder="1" applyAlignment="1">
      <alignment horizontal="left" vertical="center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center"/>
    </xf>
    <xf numFmtId="0" fontId="6" fillId="8" borderId="6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44" fontId="3" fillId="0" borderId="6" xfId="20" applyFont="1" applyFill="1" applyBorder="1" applyAlignment="1">
      <alignment horizontal="center" vertical="center" wrapText="1"/>
    </xf>
    <xf numFmtId="44" fontId="3" fillId="0" borderId="10" xfId="20" applyFont="1" applyFill="1" applyBorder="1" applyAlignment="1">
      <alignment horizontal="center" vertical="center" wrapText="1"/>
    </xf>
    <xf numFmtId="44" fontId="3" fillId="0" borderId="3" xfId="2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71" fontId="3" fillId="7" borderId="6" xfId="0" applyNumberFormat="1" applyFont="1" applyFill="1" applyBorder="1" applyAlignment="1">
      <alignment horizontal="center" vertical="center" wrapText="1"/>
    </xf>
    <xf numFmtId="171" fontId="3" fillId="7" borderId="10" xfId="0" applyNumberFormat="1" applyFont="1" applyFill="1" applyBorder="1" applyAlignment="1">
      <alignment horizontal="center" vertical="center" wrapText="1"/>
    </xf>
    <xf numFmtId="171" fontId="3" fillId="7" borderId="3" xfId="0" applyNumberFormat="1" applyFont="1" applyFill="1" applyBorder="1" applyAlignment="1">
      <alignment horizontal="center" vertical="center" wrapText="1"/>
    </xf>
    <xf numFmtId="1" fontId="3" fillId="7" borderId="6" xfId="0" applyNumberFormat="1" applyFont="1" applyFill="1" applyBorder="1" applyAlignment="1">
      <alignment horizontal="center" vertical="center" wrapText="1"/>
    </xf>
    <xf numFmtId="1" fontId="3" fillId="7" borderId="10" xfId="0" applyNumberFormat="1" applyFont="1" applyFill="1" applyBorder="1" applyAlignment="1">
      <alignment horizontal="center" vertical="center" wrapText="1"/>
    </xf>
    <xf numFmtId="1" fontId="3" fillId="7" borderId="3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 applyProtection="1">
      <alignment horizontal="center" vertical="center" wrapText="1"/>
      <protection hidden="1"/>
    </xf>
    <xf numFmtId="1" fontId="3" fillId="4" borderId="3" xfId="0" applyNumberFormat="1" applyFont="1" applyFill="1" applyBorder="1" applyAlignment="1" applyProtection="1">
      <alignment horizontal="center" vertical="center" wrapText="1"/>
      <protection hidden="1"/>
    </xf>
    <xf numFmtId="1" fontId="10" fillId="4" borderId="6" xfId="0" applyNumberFormat="1" applyFont="1" applyFill="1" applyBorder="1" applyAlignment="1">
      <alignment horizontal="center" textRotation="90" wrapText="1"/>
    </xf>
    <xf numFmtId="1" fontId="10" fillId="4" borderId="3" xfId="0" applyNumberFormat="1" applyFont="1" applyFill="1" applyBorder="1" applyAlignment="1">
      <alignment horizontal="center" textRotation="90" wrapText="1"/>
    </xf>
    <xf numFmtId="1" fontId="10" fillId="4" borderId="6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10" fillId="4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14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164" fontId="5" fillId="5" borderId="6" xfId="0" applyNumberFormat="1" applyFont="1" applyFill="1" applyBorder="1" applyAlignment="1" applyProtection="1">
      <alignment horizontal="center" vertical="center" shrinkToFit="1"/>
      <protection hidden="1"/>
    </xf>
    <xf numFmtId="164" fontId="5" fillId="5" borderId="10" xfId="0" applyNumberFormat="1" applyFont="1" applyFill="1" applyBorder="1" applyAlignment="1" applyProtection="1">
      <alignment horizontal="center" vertical="center" shrinkToFit="1"/>
      <protection hidden="1"/>
    </xf>
    <xf numFmtId="164" fontId="5" fillId="5" borderId="3" xfId="0" applyNumberFormat="1" applyFont="1" applyFill="1" applyBorder="1" applyAlignment="1" applyProtection="1">
      <alignment horizontal="center" vertical="center" shrinkToFit="1"/>
      <protection hidden="1"/>
    </xf>
    <xf numFmtId="1" fontId="3" fillId="5" borderId="6" xfId="0" applyNumberFormat="1" applyFont="1" applyFill="1" applyBorder="1" applyAlignment="1">
      <alignment horizontal="center" vertical="center" wrapText="1"/>
    </xf>
    <xf numFmtId="1" fontId="3" fillId="5" borderId="10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 applyProtection="1">
      <alignment horizontal="center" vertical="center" shrinkToFit="1"/>
      <protection hidden="1"/>
    </xf>
    <xf numFmtId="164" fontId="6" fillId="7" borderId="10" xfId="0" applyNumberFormat="1" applyFont="1" applyFill="1" applyBorder="1" applyAlignment="1" applyProtection="1">
      <alignment horizontal="center" vertical="center" shrinkToFit="1"/>
      <protection hidden="1"/>
    </xf>
    <xf numFmtId="164" fontId="6" fillId="7" borderId="3" xfId="0" applyNumberFormat="1" applyFont="1" applyFill="1" applyBorder="1" applyAlignment="1" applyProtection="1">
      <alignment horizontal="center" vertical="center" shrinkToFit="1"/>
      <protection hidden="1"/>
    </xf>
    <xf numFmtId="0" fontId="6" fillId="8" borderId="6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1" fontId="3" fillId="9" borderId="6" xfId="0" applyNumberFormat="1" applyFont="1" applyFill="1" applyBorder="1" applyAlignment="1">
      <alignment horizontal="center" vertical="center" wrapText="1"/>
    </xf>
    <xf numFmtId="1" fontId="3" fillId="9" borderId="10" xfId="0" applyNumberFormat="1" applyFont="1" applyFill="1" applyBorder="1" applyAlignment="1">
      <alignment horizontal="center" vertical="center" wrapText="1"/>
    </xf>
    <xf numFmtId="1" fontId="3" fillId="9" borderId="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 applyProtection="1">
      <alignment horizontal="center" vertical="center" shrinkToFit="1"/>
      <protection hidden="1"/>
    </xf>
    <xf numFmtId="164" fontId="6" fillId="5" borderId="10" xfId="0" applyNumberFormat="1" applyFont="1" applyFill="1" applyBorder="1" applyAlignment="1" applyProtection="1">
      <alignment horizontal="center" vertical="center" shrinkToFit="1"/>
      <protection hidden="1"/>
    </xf>
    <xf numFmtId="164" fontId="6" fillId="5" borderId="3" xfId="0" applyNumberFormat="1" applyFont="1" applyFill="1" applyBorder="1" applyAlignment="1" applyProtection="1">
      <alignment horizontal="center" vertical="center" shrinkToFit="1"/>
      <protection hidden="1"/>
    </xf>
    <xf numFmtId="167" fontId="5" fillId="6" borderId="1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6" xfId="0" applyFont="1" applyFill="1" applyBorder="1" applyAlignment="1" applyProtection="1">
      <alignment horizontal="center" vertical="center" wrapText="1"/>
      <protection locked="0"/>
    </xf>
    <xf numFmtId="0" fontId="3" fillId="9" borderId="3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9" borderId="6" xfId="0" applyNumberFormat="1" applyFont="1" applyFill="1" applyBorder="1" applyAlignment="1" applyProtection="1">
      <alignment horizontal="center" vertical="center" shrinkToFit="1"/>
      <protection hidden="1"/>
    </xf>
    <xf numFmtId="164" fontId="4" fillId="9" borderId="3" xfId="0" applyNumberFormat="1" applyFont="1" applyFill="1" applyBorder="1" applyAlignment="1" applyProtection="1">
      <alignment horizontal="center" vertical="center" shrinkToFit="1"/>
      <protection hidden="1"/>
    </xf>
    <xf numFmtId="0" fontId="3" fillId="9" borderId="6" xfId="0" applyFont="1" applyFill="1" applyBorder="1" applyAlignment="1" applyProtection="1">
      <alignment horizontal="center" vertical="top" wrapText="1"/>
      <protection locked="0"/>
    </xf>
    <xf numFmtId="0" fontId="3" fillId="9" borderId="3" xfId="0" applyFont="1" applyFill="1" applyBorder="1" applyAlignment="1" applyProtection="1">
      <alignment horizontal="center" vertical="top" wrapText="1"/>
      <protection locked="0"/>
    </xf>
    <xf numFmtId="1" fontId="6" fillId="0" borderId="6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" fontId="3" fillId="4" borderId="10" xfId="0" applyNumberFormat="1" applyFont="1" applyFill="1" applyBorder="1" applyAlignment="1">
      <alignment horizontal="center" vertical="center" wrapText="1"/>
    </xf>
    <xf numFmtId="0" fontId="4" fillId="15" borderId="11" xfId="0" applyFont="1" applyFill="1" applyBorder="1" applyAlignment="1" applyProtection="1">
      <alignment horizontal="center" vertical="center" wrapText="1"/>
      <protection locked="0"/>
    </xf>
    <xf numFmtId="0" fontId="4" fillId="15" borderId="14" xfId="0" applyFont="1" applyFill="1" applyBorder="1" applyAlignment="1" applyProtection="1">
      <alignment horizontal="center" vertical="center" wrapText="1"/>
      <protection locked="0"/>
    </xf>
    <xf numFmtId="0" fontId="4" fillId="15" borderId="15" xfId="0" applyFont="1" applyFill="1" applyBorder="1" applyAlignment="1" applyProtection="1">
      <alignment horizontal="center" vertical="center" wrapText="1"/>
      <protection locked="0"/>
    </xf>
    <xf numFmtId="0" fontId="4" fillId="16" borderId="1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4" fillId="17" borderId="15" xfId="0" applyFont="1" applyFill="1" applyBorder="1" applyAlignment="1">
      <alignment horizontal="center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4" xfId="21"/>
    <cellStyle name="Normal 2" xfId="22"/>
    <cellStyle name="Normal 3" xfId="23"/>
    <cellStyle name="Normal 2 16" xfId="24"/>
    <cellStyle name="Millares 4" xfId="25"/>
    <cellStyle name="Millares [0] 2" xfId="26"/>
    <cellStyle name="Bueno" xfId="27"/>
    <cellStyle name="Moneda 4" xfId="28"/>
    <cellStyle name="Moneda 5" xfId="29"/>
    <cellStyle name="Moneda 3" xfId="30"/>
  </cellStyles>
  <dxfs count="128"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  <dxf>
      <fill>
        <patternFill patternType="solid">
          <bgColor theme="4" tint="0.7999799847602844"/>
        </pattern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B9DF41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9933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CCCC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patternFill patternType="solid"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NYA\OneDrive\Escritorio\PI%202021%20PROCESO\Plan%20Indicativo2020-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Indicativo"/>
    </sheetNames>
    <sheetDataSet>
      <sheetData sheetId="0" refreshError="1">
        <row r="2">
          <cell r="F2" t="str">
            <v>Acciones para la atención Integral a la Población Víctima del Conflicto Armado en lo Diferencial y transversal</v>
          </cell>
        </row>
        <row r="110">
          <cell r="Z110" t="str">
            <v> Personas atendidas por los programas de recreación, deporte social comunitario, actividad física y aprovechamiento del tiempo libre</v>
          </cell>
        </row>
        <row r="111">
          <cell r="Z111" t="str">
            <v>Eventos deportivos comunitarios realizados</v>
          </cell>
        </row>
        <row r="112">
          <cell r="Z112" t="str">
            <v>Personas beneficiadas</v>
          </cell>
        </row>
        <row r="113">
          <cell r="Z113" t="str">
            <v>Escuelas deportivas implementadas</v>
          </cell>
        </row>
        <row r="115">
          <cell r="Z115" t="str">
            <v>Eventos recreativos comunitarios realizados</v>
          </cell>
        </row>
        <row r="116">
          <cell r="Z116" t="str">
            <v>Eventos de promoción de actividades culturales realizados</v>
          </cell>
        </row>
        <row r="118">
          <cell r="Z118" t="str">
            <v>Estímulos otorgados</v>
          </cell>
        </row>
        <row r="122">
          <cell r="Z122" t="str">
            <v>Procesos de salvaguardia efectiva del patrimonio inmaterial realizados</v>
          </cell>
        </row>
        <row r="136">
          <cell r="Z136" t="str">
            <v>Escuelas de música adecuadas y dotadas</v>
          </cell>
        </row>
        <row r="192">
          <cell r="Z192" t="str">
            <v>Redes Temáticas de Turismo apoyadas</v>
          </cell>
        </row>
        <row r="204">
          <cell r="Z204" t="str">
            <v>Documentos de planeación elaborados</v>
          </cell>
        </row>
        <row r="205">
          <cell r="Z205" t="str">
            <v>Entidades territoriales asistidas técnicamente</v>
          </cell>
        </row>
        <row r="207">
          <cell r="Z207" t="str">
            <v>Documentos de planeación elaborados</v>
          </cell>
        </row>
        <row r="208">
          <cell r="Z208" t="str">
            <v>Campañas realizadas</v>
          </cell>
        </row>
        <row r="211">
          <cell r="Z211" t="str">
            <v>Herramientas para la promoción de la cultura de la legalidad y la formalización empresarial implementadas</v>
          </cell>
        </row>
        <row r="212">
          <cell r="Z212" t="str">
            <v>Redes Temáticas de Turismo apoyadas</v>
          </cell>
        </row>
        <row r="213">
          <cell r="Z213" t="str">
            <v>Proyectos regionales financiados para el desarrollo artesanal</v>
          </cell>
        </row>
        <row r="214">
          <cell r="Z214" t="str">
            <v>Eventos de promoción realizados</v>
          </cell>
        </row>
        <row r="215">
          <cell r="Z215" t="str">
            <v>Viajes de Familiarización realizados</v>
          </cell>
        </row>
        <row r="216">
          <cell r="Z216" t="str">
            <v>Eventos de promoción realizados</v>
          </cell>
        </row>
        <row r="217">
          <cell r="Z217" t="str">
            <v>Eventos de promoción realizados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</sheetPr>
  <dimension ref="A2:AJ34"/>
  <sheetViews>
    <sheetView workbookViewId="0" topLeftCell="A13">
      <selection activeCell="I25" sqref="I25"/>
    </sheetView>
  </sheetViews>
  <sheetFormatPr defaultColWidth="21.28125" defaultRowHeight="15"/>
  <cols>
    <col min="1" max="1" width="22.7109375" style="4" customWidth="1"/>
    <col min="2" max="2" width="18.7109375" style="4" customWidth="1"/>
    <col min="3" max="3" width="16.421875" style="4" customWidth="1"/>
    <col min="4" max="4" width="19.421875" style="18" customWidth="1"/>
    <col min="5" max="5" width="16.421875" style="19" customWidth="1"/>
    <col min="6" max="6" width="10.421875" style="19" customWidth="1"/>
    <col min="7" max="7" width="18.00390625" style="19" customWidth="1"/>
    <col min="8" max="8" width="9.8515625" style="20" customWidth="1"/>
    <col min="9" max="9" width="10.140625" style="21" customWidth="1"/>
    <col min="10" max="10" width="11.140625" style="21" customWidth="1"/>
    <col min="11" max="11" width="15.00390625" style="21" customWidth="1"/>
    <col min="12" max="13" width="23.28125" style="18" customWidth="1"/>
    <col min="14" max="14" width="42.57421875" style="18" customWidth="1"/>
    <col min="15" max="15" width="13.421875" style="4" bestFit="1" customWidth="1"/>
    <col min="16" max="16" width="17.00390625" style="4" bestFit="1" customWidth="1"/>
    <col min="17" max="17" width="15.28125" style="4" customWidth="1"/>
    <col min="18" max="19" width="16.8515625" style="23" customWidth="1"/>
    <col min="20" max="20" width="9.140625" style="4" customWidth="1"/>
    <col min="21" max="21" width="9.421875" style="4" customWidth="1"/>
    <col min="22" max="22" width="9.421875" style="24" customWidth="1"/>
    <col min="23" max="23" width="12.421875" style="4" customWidth="1"/>
    <col min="24" max="24" width="26.00390625" style="25" customWidth="1"/>
    <col min="25" max="25" width="15.28125" style="4" customWidth="1"/>
    <col min="26" max="26" width="16.421875" style="4" bestFit="1" customWidth="1"/>
    <col min="27" max="27" width="23.140625" style="4" customWidth="1"/>
    <col min="28" max="28" width="14.140625" style="29" customWidth="1"/>
    <col min="29" max="29" width="12.7109375" style="4" customWidth="1"/>
    <col min="30" max="30" width="11.00390625" style="4" customWidth="1"/>
    <col min="31" max="31" width="17.28125" style="4" customWidth="1"/>
    <col min="32" max="32" width="11.421875" style="4" customWidth="1"/>
    <col min="33" max="33" width="10.8515625" style="4" customWidth="1"/>
    <col min="34" max="34" width="14.7109375" style="4" customWidth="1"/>
    <col min="35" max="35" width="12.140625" style="4" customWidth="1"/>
    <col min="36" max="36" width="15.140625" style="4" customWidth="1"/>
    <col min="37" max="16384" width="21.28125" style="4" customWidth="1"/>
  </cols>
  <sheetData>
    <row r="2" spans="1:16" ht="17.25" customHeight="1">
      <c r="A2" s="272" t="s">
        <v>193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36" ht="38.25" customHeight="1">
      <c r="A3" s="171" t="s">
        <v>0</v>
      </c>
      <c r="B3" s="141"/>
      <c r="C3" s="261" t="s">
        <v>164</v>
      </c>
      <c r="D3" s="261"/>
      <c r="E3" s="261"/>
      <c r="F3" s="261"/>
      <c r="G3" s="261"/>
      <c r="H3" s="261"/>
      <c r="I3" s="261"/>
      <c r="J3" s="261"/>
      <c r="K3" s="261"/>
      <c r="L3" s="141" t="s">
        <v>1</v>
      </c>
      <c r="M3" s="258" t="s">
        <v>124</v>
      </c>
      <c r="N3" s="259"/>
      <c r="O3" s="259"/>
      <c r="P3" s="259"/>
      <c r="Q3" s="260"/>
      <c r="R3" s="9" t="s">
        <v>2</v>
      </c>
      <c r="S3" s="9"/>
      <c r="T3" s="261">
        <v>2022</v>
      </c>
      <c r="U3" s="261"/>
      <c r="V3" s="261"/>
      <c r="W3" s="262" t="s">
        <v>3</v>
      </c>
      <c r="X3" s="262"/>
      <c r="Y3" s="26" t="s">
        <v>209</v>
      </c>
      <c r="Z3" s="246" t="s">
        <v>4</v>
      </c>
      <c r="AA3" s="246"/>
      <c r="AB3" s="28"/>
      <c r="AC3" s="247" t="s">
        <v>223</v>
      </c>
      <c r="AD3" s="247"/>
      <c r="AE3" s="247"/>
      <c r="AF3" s="247" t="s">
        <v>224</v>
      </c>
      <c r="AG3" s="247"/>
      <c r="AH3" s="247"/>
      <c r="AI3" s="247"/>
      <c r="AJ3" s="247"/>
    </row>
    <row r="4" spans="1:36" ht="37.5" customHeight="1">
      <c r="A4" s="248" t="s">
        <v>48</v>
      </c>
      <c r="B4" s="248"/>
      <c r="C4" s="248"/>
      <c r="D4" s="248"/>
      <c r="E4" s="248"/>
      <c r="F4" s="248"/>
      <c r="G4" s="248"/>
      <c r="H4" s="248"/>
      <c r="I4" s="248"/>
      <c r="J4" s="248"/>
      <c r="K4" s="249" t="s">
        <v>5</v>
      </c>
      <c r="L4" s="250"/>
      <c r="M4" s="250"/>
      <c r="N4" s="250"/>
      <c r="O4" s="250"/>
      <c r="P4" s="250"/>
      <c r="Q4" s="251"/>
      <c r="R4" s="252" t="s">
        <v>6</v>
      </c>
      <c r="S4" s="252"/>
      <c r="T4" s="252"/>
      <c r="U4" s="252"/>
      <c r="V4" s="252"/>
      <c r="W4" s="252"/>
      <c r="X4" s="252"/>
      <c r="Y4" s="252"/>
      <c r="Z4" s="253" t="s">
        <v>7</v>
      </c>
      <c r="AA4" s="254"/>
      <c r="AB4" s="254"/>
      <c r="AC4" s="254"/>
      <c r="AD4" s="254"/>
      <c r="AE4" s="255"/>
      <c r="AF4" s="256" t="s">
        <v>8</v>
      </c>
      <c r="AG4" s="257"/>
      <c r="AH4" s="258" t="s">
        <v>9</v>
      </c>
      <c r="AI4" s="259"/>
      <c r="AJ4" s="260"/>
    </row>
    <row r="5" spans="1:36" ht="62.25" customHeight="1">
      <c r="A5" s="244" t="s">
        <v>10</v>
      </c>
      <c r="B5" s="289" t="s">
        <v>178</v>
      </c>
      <c r="C5" s="245" t="s">
        <v>12</v>
      </c>
      <c r="D5" s="245" t="s">
        <v>13</v>
      </c>
      <c r="E5" s="241" t="s">
        <v>14</v>
      </c>
      <c r="F5" s="291" t="s">
        <v>179</v>
      </c>
      <c r="G5" s="291" t="s">
        <v>180</v>
      </c>
      <c r="H5" s="135" t="s">
        <v>15</v>
      </c>
      <c r="I5" s="135" t="s">
        <v>16</v>
      </c>
      <c r="J5" s="135" t="s">
        <v>17</v>
      </c>
      <c r="K5" s="241" t="s">
        <v>18</v>
      </c>
      <c r="L5" s="241" t="s">
        <v>19</v>
      </c>
      <c r="M5" s="243" t="s">
        <v>20</v>
      </c>
      <c r="N5" s="287" t="s">
        <v>126</v>
      </c>
      <c r="O5" s="243" t="s">
        <v>21</v>
      </c>
      <c r="P5" s="142" t="s">
        <v>22</v>
      </c>
      <c r="Q5" s="142" t="s">
        <v>23</v>
      </c>
      <c r="R5" s="241" t="s">
        <v>24</v>
      </c>
      <c r="S5" s="291" t="s">
        <v>180</v>
      </c>
      <c r="T5" s="241" t="s">
        <v>179</v>
      </c>
      <c r="U5" s="241" t="s">
        <v>26</v>
      </c>
      <c r="V5" s="241"/>
      <c r="W5" s="136" t="s">
        <v>27</v>
      </c>
      <c r="X5" s="242" t="s">
        <v>116</v>
      </c>
      <c r="Y5" s="240" t="s">
        <v>194</v>
      </c>
      <c r="Z5" s="240" t="s">
        <v>28</v>
      </c>
      <c r="AA5" s="240"/>
      <c r="AB5" s="240" t="s">
        <v>29</v>
      </c>
      <c r="AC5" s="240"/>
      <c r="AD5" s="136" t="s">
        <v>30</v>
      </c>
      <c r="AE5" s="242" t="s">
        <v>117</v>
      </c>
      <c r="AF5" s="240" t="s">
        <v>31</v>
      </c>
      <c r="AG5" s="240"/>
      <c r="AH5" s="240" t="s">
        <v>32</v>
      </c>
      <c r="AI5" s="240"/>
      <c r="AJ5" s="136" t="s">
        <v>33</v>
      </c>
    </row>
    <row r="6" spans="1:36" ht="36" customHeight="1" thickBot="1">
      <c r="A6" s="244"/>
      <c r="B6" s="290"/>
      <c r="C6" s="245"/>
      <c r="D6" s="245"/>
      <c r="E6" s="241"/>
      <c r="F6" s="292"/>
      <c r="G6" s="293"/>
      <c r="H6" s="2">
        <v>2022</v>
      </c>
      <c r="I6" s="2">
        <v>2022</v>
      </c>
      <c r="J6" s="2">
        <v>2022</v>
      </c>
      <c r="K6" s="241"/>
      <c r="L6" s="241"/>
      <c r="M6" s="243"/>
      <c r="N6" s="288"/>
      <c r="O6" s="243"/>
      <c r="P6" s="3">
        <v>2022</v>
      </c>
      <c r="Q6" s="3">
        <v>2022</v>
      </c>
      <c r="R6" s="241"/>
      <c r="S6" s="303"/>
      <c r="T6" s="241"/>
      <c r="U6" s="135" t="s">
        <v>34</v>
      </c>
      <c r="V6" s="136" t="s">
        <v>35</v>
      </c>
      <c r="W6" s="32" t="s">
        <v>36</v>
      </c>
      <c r="X6" s="242"/>
      <c r="Y6" s="240"/>
      <c r="Z6" s="136" t="s">
        <v>37</v>
      </c>
      <c r="AA6" s="136" t="s">
        <v>38</v>
      </c>
      <c r="AB6" s="136" t="s">
        <v>39</v>
      </c>
      <c r="AC6" s="136" t="s">
        <v>38</v>
      </c>
      <c r="AD6" s="136" t="s">
        <v>40</v>
      </c>
      <c r="AE6" s="242"/>
      <c r="AF6" s="136" t="s">
        <v>41</v>
      </c>
      <c r="AG6" s="136" t="s">
        <v>42</v>
      </c>
      <c r="AH6" s="136" t="s">
        <v>43</v>
      </c>
      <c r="AI6" s="136" t="s">
        <v>44</v>
      </c>
      <c r="AJ6" s="2">
        <v>2022</v>
      </c>
    </row>
    <row r="7" spans="1:36" s="30" customFormat="1" ht="82.5" customHeight="1">
      <c r="A7" s="7" t="s">
        <v>115</v>
      </c>
      <c r="B7" s="31" t="s">
        <v>177</v>
      </c>
      <c r="C7" s="6" t="s">
        <v>247</v>
      </c>
      <c r="D7" s="313" t="s">
        <v>93</v>
      </c>
      <c r="E7" s="54" t="s">
        <v>157</v>
      </c>
      <c r="F7" s="317" t="s">
        <v>125</v>
      </c>
      <c r="G7" s="317" t="s">
        <v>181</v>
      </c>
      <c r="H7" s="192">
        <v>10</v>
      </c>
      <c r="I7" s="56"/>
      <c r="J7" s="147">
        <v>0</v>
      </c>
      <c r="K7" s="6">
        <v>2020505730022</v>
      </c>
      <c r="L7" s="6" t="s">
        <v>118</v>
      </c>
      <c r="M7" s="150" t="s">
        <v>128</v>
      </c>
      <c r="N7" s="228" t="s">
        <v>129</v>
      </c>
      <c r="O7" s="152" t="s">
        <v>45</v>
      </c>
      <c r="P7" s="127">
        <v>44562</v>
      </c>
      <c r="Q7" s="127">
        <v>44926</v>
      </c>
      <c r="R7" s="197" t="s">
        <v>176</v>
      </c>
      <c r="S7" s="313" t="s">
        <v>182</v>
      </c>
      <c r="T7" s="148" t="s">
        <v>183</v>
      </c>
      <c r="U7" s="148">
        <v>24</v>
      </c>
      <c r="V7" s="139"/>
      <c r="W7" s="8">
        <f aca="true" t="shared" si="0" ref="W7:W16">IF(U7=0,"0",_xlfn.IFERROR(V7/U7,0))</f>
        <v>0</v>
      </c>
      <c r="X7" s="119"/>
      <c r="Y7" s="231">
        <v>17000000</v>
      </c>
      <c r="Z7" s="231">
        <v>17000000</v>
      </c>
      <c r="AA7" s="148" t="s">
        <v>196</v>
      </c>
      <c r="AB7" s="139"/>
      <c r="AC7" s="139"/>
      <c r="AD7" s="146">
        <f>(AB7*100%)/Z7</f>
        <v>0</v>
      </c>
      <c r="AE7" s="40"/>
      <c r="AF7" s="149" t="s">
        <v>134</v>
      </c>
      <c r="AG7" s="158">
        <v>8454</v>
      </c>
      <c r="AH7" s="6" t="s">
        <v>127</v>
      </c>
      <c r="AI7" s="6" t="s">
        <v>130</v>
      </c>
      <c r="AJ7" s="148"/>
    </row>
    <row r="8" spans="1:36" s="30" customFormat="1" ht="82.5" customHeight="1">
      <c r="A8" s="7" t="s">
        <v>115</v>
      </c>
      <c r="B8" s="31" t="s">
        <v>177</v>
      </c>
      <c r="C8" s="6" t="s">
        <v>247</v>
      </c>
      <c r="D8" s="314"/>
      <c r="E8" s="55" t="s">
        <v>99</v>
      </c>
      <c r="F8" s="316"/>
      <c r="G8" s="316"/>
      <c r="H8" s="193">
        <v>500</v>
      </c>
      <c r="I8" s="153"/>
      <c r="J8" s="147">
        <v>0</v>
      </c>
      <c r="K8" s="6">
        <v>2020505730022</v>
      </c>
      <c r="L8" s="6" t="s">
        <v>118</v>
      </c>
      <c r="M8" s="150" t="s">
        <v>128</v>
      </c>
      <c r="N8" s="229" t="s">
        <v>131</v>
      </c>
      <c r="O8" s="152" t="s">
        <v>45</v>
      </c>
      <c r="P8" s="152">
        <v>44562</v>
      </c>
      <c r="Q8" s="152">
        <v>44926</v>
      </c>
      <c r="R8" s="197" t="s">
        <v>241</v>
      </c>
      <c r="S8" s="314"/>
      <c r="T8" s="148" t="s">
        <v>183</v>
      </c>
      <c r="U8" s="148">
        <v>291</v>
      </c>
      <c r="V8" s="139"/>
      <c r="W8" s="8">
        <f t="shared" si="0"/>
        <v>0</v>
      </c>
      <c r="X8" s="119"/>
      <c r="Y8" s="231">
        <v>8000000</v>
      </c>
      <c r="Z8" s="231">
        <v>8000000</v>
      </c>
      <c r="AA8" s="148" t="s">
        <v>196</v>
      </c>
      <c r="AB8" s="138"/>
      <c r="AC8" s="139"/>
      <c r="AD8" s="146">
        <f aca="true" t="shared" si="1" ref="AD8:AD16">(AB8*100%)/Z8</f>
        <v>0</v>
      </c>
      <c r="AE8" s="40"/>
      <c r="AF8" s="6" t="s">
        <v>134</v>
      </c>
      <c r="AG8" s="158">
        <v>8454</v>
      </c>
      <c r="AH8" s="6" t="s">
        <v>127</v>
      </c>
      <c r="AI8" s="6" t="s">
        <v>130</v>
      </c>
      <c r="AJ8" s="148"/>
    </row>
    <row r="9" spans="1:36" s="30" customFormat="1" ht="40.5" customHeight="1">
      <c r="A9" s="324" t="s">
        <v>115</v>
      </c>
      <c r="B9" s="327" t="s">
        <v>177</v>
      </c>
      <c r="C9" s="278" t="s">
        <v>247</v>
      </c>
      <c r="D9" s="314"/>
      <c r="E9" s="273" t="s">
        <v>158</v>
      </c>
      <c r="F9" s="316"/>
      <c r="G9" s="316"/>
      <c r="H9" s="318">
        <v>10</v>
      </c>
      <c r="I9" s="321"/>
      <c r="J9" s="304">
        <v>0</v>
      </c>
      <c r="K9" s="278">
        <v>2020505730022</v>
      </c>
      <c r="L9" s="278" t="s">
        <v>118</v>
      </c>
      <c r="M9" s="278" t="s">
        <v>128</v>
      </c>
      <c r="N9" s="307" t="s">
        <v>195</v>
      </c>
      <c r="O9" s="310" t="s">
        <v>45</v>
      </c>
      <c r="P9" s="310">
        <v>44562</v>
      </c>
      <c r="Q9" s="310">
        <v>44926</v>
      </c>
      <c r="R9" s="313" t="s">
        <v>176</v>
      </c>
      <c r="S9" s="314"/>
      <c r="T9" s="278" t="s">
        <v>183</v>
      </c>
      <c r="U9" s="278">
        <v>35</v>
      </c>
      <c r="V9" s="284"/>
      <c r="W9" s="333">
        <f t="shared" si="0"/>
        <v>0</v>
      </c>
      <c r="X9" s="300"/>
      <c r="Y9" s="275">
        <v>157037846.4</v>
      </c>
      <c r="Z9" s="275">
        <v>157037846.4</v>
      </c>
      <c r="AA9" s="278" t="s">
        <v>196</v>
      </c>
      <c r="AB9" s="281"/>
      <c r="AC9" s="284"/>
      <c r="AD9" s="297">
        <f t="shared" si="1"/>
        <v>0</v>
      </c>
      <c r="AE9" s="300"/>
      <c r="AF9" s="278" t="s">
        <v>134</v>
      </c>
      <c r="AG9" s="330">
        <v>8454</v>
      </c>
      <c r="AH9" s="278" t="s">
        <v>127</v>
      </c>
      <c r="AI9" s="278" t="s">
        <v>130</v>
      </c>
      <c r="AJ9" s="278"/>
    </row>
    <row r="10" spans="1:36" s="30" customFormat="1" ht="89.25" customHeight="1">
      <c r="A10" s="325"/>
      <c r="B10" s="328"/>
      <c r="C10" s="279"/>
      <c r="D10" s="314"/>
      <c r="E10" s="316"/>
      <c r="F10" s="316"/>
      <c r="G10" s="316"/>
      <c r="H10" s="319"/>
      <c r="I10" s="322"/>
      <c r="J10" s="305"/>
      <c r="K10" s="279"/>
      <c r="L10" s="279"/>
      <c r="M10" s="279"/>
      <c r="N10" s="308"/>
      <c r="O10" s="311"/>
      <c r="P10" s="311"/>
      <c r="Q10" s="311"/>
      <c r="R10" s="314"/>
      <c r="S10" s="314"/>
      <c r="T10" s="279"/>
      <c r="U10" s="279"/>
      <c r="V10" s="285"/>
      <c r="W10" s="334"/>
      <c r="X10" s="301"/>
      <c r="Y10" s="276"/>
      <c r="Z10" s="276"/>
      <c r="AA10" s="279"/>
      <c r="AB10" s="282"/>
      <c r="AC10" s="285"/>
      <c r="AD10" s="298"/>
      <c r="AE10" s="301"/>
      <c r="AF10" s="279"/>
      <c r="AG10" s="331"/>
      <c r="AH10" s="279"/>
      <c r="AI10" s="279"/>
      <c r="AJ10" s="279"/>
    </row>
    <row r="11" spans="1:36" s="30" customFormat="1" ht="10.5" customHeight="1">
      <c r="A11" s="326"/>
      <c r="B11" s="329"/>
      <c r="C11" s="280"/>
      <c r="D11" s="315"/>
      <c r="E11" s="274"/>
      <c r="F11" s="274"/>
      <c r="G11" s="274"/>
      <c r="H11" s="320"/>
      <c r="I11" s="323"/>
      <c r="J11" s="306"/>
      <c r="K11" s="280"/>
      <c r="L11" s="280"/>
      <c r="M11" s="280"/>
      <c r="N11" s="309"/>
      <c r="O11" s="312"/>
      <c r="P11" s="312"/>
      <c r="Q11" s="312"/>
      <c r="R11" s="315"/>
      <c r="S11" s="315"/>
      <c r="T11" s="280"/>
      <c r="U11" s="280"/>
      <c r="V11" s="286"/>
      <c r="W11" s="335"/>
      <c r="X11" s="302"/>
      <c r="Y11" s="277"/>
      <c r="Z11" s="277"/>
      <c r="AA11" s="280"/>
      <c r="AB11" s="283"/>
      <c r="AC11" s="286"/>
      <c r="AD11" s="299"/>
      <c r="AE11" s="302"/>
      <c r="AF11" s="280"/>
      <c r="AG11" s="332"/>
      <c r="AH11" s="280"/>
      <c r="AI11" s="280"/>
      <c r="AJ11" s="280"/>
    </row>
    <row r="12" spans="1:36" s="30" customFormat="1" ht="92.25" customHeight="1">
      <c r="A12" s="7" t="s">
        <v>115</v>
      </c>
      <c r="B12" s="31" t="s">
        <v>177</v>
      </c>
      <c r="C12" s="6" t="s">
        <v>247</v>
      </c>
      <c r="D12" s="35" t="s">
        <v>94</v>
      </c>
      <c r="E12" s="55" t="s">
        <v>159</v>
      </c>
      <c r="F12" s="121" t="s">
        <v>125</v>
      </c>
      <c r="G12" s="121" t="str">
        <f>'[1]Plan Indicativo'!$Z$110</f>
        <v xml:space="preserve"> Personas atendidas por los programas de recreación, deporte social comunitario, actividad física y aprovechamiento del tiempo libre</v>
      </c>
      <c r="H12" s="193">
        <v>69</v>
      </c>
      <c r="I12" s="153"/>
      <c r="J12" s="147">
        <v>0</v>
      </c>
      <c r="K12" s="6">
        <v>2020505730022</v>
      </c>
      <c r="L12" s="6" t="s">
        <v>118</v>
      </c>
      <c r="M12" s="150" t="s">
        <v>128</v>
      </c>
      <c r="N12" s="228" t="s">
        <v>132</v>
      </c>
      <c r="O12" s="152" t="s">
        <v>45</v>
      </c>
      <c r="P12" s="152">
        <v>44562</v>
      </c>
      <c r="Q12" s="152">
        <v>44926</v>
      </c>
      <c r="R12" s="197" t="s">
        <v>241</v>
      </c>
      <c r="S12" s="121" t="s">
        <v>243</v>
      </c>
      <c r="T12" s="121" t="s">
        <v>125</v>
      </c>
      <c r="U12" s="148">
        <v>291</v>
      </c>
      <c r="V12" s="139"/>
      <c r="W12" s="8">
        <f t="shared" si="0"/>
        <v>0</v>
      </c>
      <c r="X12" s="78"/>
      <c r="Y12" s="231">
        <v>140237842.4</v>
      </c>
      <c r="Z12" s="77">
        <v>140237842.4</v>
      </c>
      <c r="AA12" s="148" t="s">
        <v>197</v>
      </c>
      <c r="AB12" s="138"/>
      <c r="AC12" s="148"/>
      <c r="AD12" s="146">
        <f t="shared" si="1"/>
        <v>0</v>
      </c>
      <c r="AE12" s="119"/>
      <c r="AF12" s="6" t="s">
        <v>134</v>
      </c>
      <c r="AG12" s="158">
        <v>8454</v>
      </c>
      <c r="AH12" s="6" t="s">
        <v>127</v>
      </c>
      <c r="AI12" s="6" t="s">
        <v>130</v>
      </c>
      <c r="AJ12" s="148"/>
    </row>
    <row r="13" spans="1:36" s="30" customFormat="1" ht="133.5" customHeight="1">
      <c r="A13" s="7" t="s">
        <v>115</v>
      </c>
      <c r="B13" s="31" t="s">
        <v>177</v>
      </c>
      <c r="C13" s="6" t="s">
        <v>247</v>
      </c>
      <c r="D13" s="35" t="s">
        <v>95</v>
      </c>
      <c r="E13" s="35" t="s">
        <v>100</v>
      </c>
      <c r="F13" s="121" t="s">
        <v>125</v>
      </c>
      <c r="G13" s="121" t="str">
        <f>'[1]Plan Indicativo'!$Z$111</f>
        <v>Eventos deportivos comunitarios realizados</v>
      </c>
      <c r="H13" s="193">
        <v>7</v>
      </c>
      <c r="I13" s="153"/>
      <c r="J13" s="147">
        <v>0</v>
      </c>
      <c r="K13" s="6">
        <v>2020505730022</v>
      </c>
      <c r="L13" s="6" t="s">
        <v>118</v>
      </c>
      <c r="M13" s="150" t="s">
        <v>128</v>
      </c>
      <c r="N13" s="228" t="s">
        <v>201</v>
      </c>
      <c r="O13" s="152" t="s">
        <v>45</v>
      </c>
      <c r="P13" s="152">
        <v>44562</v>
      </c>
      <c r="Q13" s="152">
        <v>44561</v>
      </c>
      <c r="R13" s="197" t="s">
        <v>242</v>
      </c>
      <c r="S13" s="121" t="str">
        <f>'[1]Plan Indicativo'!$Z$111</f>
        <v>Eventos deportivos comunitarios realizados</v>
      </c>
      <c r="T13" s="121" t="s">
        <v>125</v>
      </c>
      <c r="U13" s="148">
        <v>67</v>
      </c>
      <c r="V13" s="139"/>
      <c r="W13" s="8">
        <f t="shared" si="0"/>
        <v>0</v>
      </c>
      <c r="X13" s="78"/>
      <c r="Y13" s="231">
        <v>35000000</v>
      </c>
      <c r="Z13" s="77">
        <v>35000000</v>
      </c>
      <c r="AA13" s="148" t="s">
        <v>197</v>
      </c>
      <c r="AB13" s="138"/>
      <c r="AC13" s="148"/>
      <c r="AD13" s="146">
        <f t="shared" si="1"/>
        <v>0</v>
      </c>
      <c r="AE13" s="78"/>
      <c r="AF13" s="6" t="s">
        <v>134</v>
      </c>
      <c r="AG13" s="158">
        <v>8454</v>
      </c>
      <c r="AH13" s="6" t="s">
        <v>127</v>
      </c>
      <c r="AI13" s="6" t="s">
        <v>130</v>
      </c>
      <c r="AJ13" s="148"/>
    </row>
    <row r="14" spans="1:36" s="30" customFormat="1" ht="80.25" customHeight="1">
      <c r="A14" s="7" t="s">
        <v>115</v>
      </c>
      <c r="B14" s="31" t="s">
        <v>177</v>
      </c>
      <c r="C14" s="6" t="s">
        <v>247</v>
      </c>
      <c r="D14" s="35" t="s">
        <v>96</v>
      </c>
      <c r="E14" s="35" t="s">
        <v>119</v>
      </c>
      <c r="F14" s="121" t="s">
        <v>125</v>
      </c>
      <c r="G14" s="121" t="str">
        <f>'[1]Plan Indicativo'!$Z$112</f>
        <v>Personas beneficiadas</v>
      </c>
      <c r="H14" s="193">
        <v>9</v>
      </c>
      <c r="I14" s="153"/>
      <c r="J14" s="147">
        <v>0</v>
      </c>
      <c r="K14" s="6">
        <v>2020505730022</v>
      </c>
      <c r="L14" s="6" t="s">
        <v>118</v>
      </c>
      <c r="M14" s="150" t="s">
        <v>128</v>
      </c>
      <c r="N14" s="230" t="s">
        <v>198</v>
      </c>
      <c r="O14" s="152" t="s">
        <v>45</v>
      </c>
      <c r="P14" s="152">
        <v>44562</v>
      </c>
      <c r="Q14" s="152">
        <v>44926</v>
      </c>
      <c r="R14" s="197" t="s">
        <v>181</v>
      </c>
      <c r="S14" s="121" t="s">
        <v>182</v>
      </c>
      <c r="T14" s="121" t="s">
        <v>125</v>
      </c>
      <c r="U14" s="148">
        <v>13</v>
      </c>
      <c r="V14" s="139"/>
      <c r="W14" s="8">
        <f t="shared" si="0"/>
        <v>0</v>
      </c>
      <c r="X14" s="119"/>
      <c r="Y14" s="231">
        <v>35000000</v>
      </c>
      <c r="Z14" s="231">
        <v>35000000</v>
      </c>
      <c r="AA14" s="148" t="s">
        <v>197</v>
      </c>
      <c r="AB14" s="138"/>
      <c r="AC14" s="148"/>
      <c r="AD14" s="146">
        <f t="shared" si="1"/>
        <v>0</v>
      </c>
      <c r="AE14" s="119"/>
      <c r="AF14" s="6" t="s">
        <v>134</v>
      </c>
      <c r="AG14" s="158">
        <v>8454</v>
      </c>
      <c r="AH14" s="6" t="s">
        <v>127</v>
      </c>
      <c r="AI14" s="6" t="s">
        <v>130</v>
      </c>
      <c r="AJ14" s="148"/>
    </row>
    <row r="15" spans="1:36" s="30" customFormat="1" ht="80.25" customHeight="1">
      <c r="A15" s="7" t="s">
        <v>115</v>
      </c>
      <c r="B15" s="31" t="s">
        <v>177</v>
      </c>
      <c r="C15" s="6" t="s">
        <v>247</v>
      </c>
      <c r="D15" s="35" t="s">
        <v>97</v>
      </c>
      <c r="E15" s="35" t="s">
        <v>101</v>
      </c>
      <c r="F15" s="121" t="s">
        <v>125</v>
      </c>
      <c r="G15" s="121" t="str">
        <f>'[1]Plan Indicativo'!$Z$113</f>
        <v>Escuelas deportivas implementadas</v>
      </c>
      <c r="H15" s="193">
        <v>2</v>
      </c>
      <c r="I15" s="153"/>
      <c r="J15" s="147">
        <v>0</v>
      </c>
      <c r="K15" s="6">
        <v>2020505730022</v>
      </c>
      <c r="L15" s="6" t="s">
        <v>118</v>
      </c>
      <c r="M15" s="150" t="s">
        <v>128</v>
      </c>
      <c r="N15" s="228" t="s">
        <v>199</v>
      </c>
      <c r="O15" s="152" t="s">
        <v>45</v>
      </c>
      <c r="P15" s="152">
        <v>44562</v>
      </c>
      <c r="Q15" s="152">
        <v>44926</v>
      </c>
      <c r="R15" s="197" t="s">
        <v>241</v>
      </c>
      <c r="S15" s="121" t="str">
        <f>'[1]Plan Indicativo'!$Z$113</f>
        <v>Escuelas deportivas implementadas</v>
      </c>
      <c r="T15" s="121" t="s">
        <v>125</v>
      </c>
      <c r="U15" s="148">
        <v>291</v>
      </c>
      <c r="V15" s="139"/>
      <c r="W15" s="8">
        <f t="shared" si="0"/>
        <v>0</v>
      </c>
      <c r="X15" s="119"/>
      <c r="Y15" s="231">
        <v>43962153.6</v>
      </c>
      <c r="Z15" s="231">
        <v>43962153.6</v>
      </c>
      <c r="AA15" s="170" t="s">
        <v>197</v>
      </c>
      <c r="AB15" s="139"/>
      <c r="AC15" s="122"/>
      <c r="AD15" s="146">
        <f t="shared" si="1"/>
        <v>0</v>
      </c>
      <c r="AE15" s="40"/>
      <c r="AF15" s="6" t="s">
        <v>134</v>
      </c>
      <c r="AG15" s="158">
        <v>8454</v>
      </c>
      <c r="AH15" s="6" t="s">
        <v>127</v>
      </c>
      <c r="AI15" s="6" t="s">
        <v>130</v>
      </c>
      <c r="AJ15" s="148"/>
    </row>
    <row r="16" spans="1:36" s="30" customFormat="1" ht="110.25" customHeight="1">
      <c r="A16" s="7" t="s">
        <v>115</v>
      </c>
      <c r="B16" s="31" t="s">
        <v>177</v>
      </c>
      <c r="C16" s="6" t="s">
        <v>247</v>
      </c>
      <c r="D16" s="35" t="s">
        <v>98</v>
      </c>
      <c r="E16" s="35" t="s">
        <v>102</v>
      </c>
      <c r="F16" s="121" t="s">
        <v>125</v>
      </c>
      <c r="G16" s="121" t="str">
        <f>'[1]Plan Indicativo'!$Z$115</f>
        <v>Eventos recreativos comunitarios realizados</v>
      </c>
      <c r="H16" s="193">
        <v>2</v>
      </c>
      <c r="I16" s="153"/>
      <c r="J16" s="147">
        <v>0</v>
      </c>
      <c r="K16" s="6">
        <v>2020505730022</v>
      </c>
      <c r="L16" s="6" t="s">
        <v>118</v>
      </c>
      <c r="M16" s="150" t="s">
        <v>128</v>
      </c>
      <c r="N16" s="228" t="s">
        <v>200</v>
      </c>
      <c r="O16" s="152" t="s">
        <v>45</v>
      </c>
      <c r="P16" s="152">
        <v>44562</v>
      </c>
      <c r="Q16" s="152">
        <v>44926</v>
      </c>
      <c r="R16" s="197" t="s">
        <v>241</v>
      </c>
      <c r="S16" s="121" t="str">
        <f>'[1]Plan Indicativo'!$Z$115</f>
        <v>Eventos recreativos comunitarios realizados</v>
      </c>
      <c r="T16" s="121" t="s">
        <v>125</v>
      </c>
      <c r="U16" s="148">
        <v>291</v>
      </c>
      <c r="V16" s="139"/>
      <c r="W16" s="8">
        <f t="shared" si="0"/>
        <v>0</v>
      </c>
      <c r="X16" s="119"/>
      <c r="Y16" s="233">
        <v>15000000</v>
      </c>
      <c r="Z16" s="233">
        <v>15000000</v>
      </c>
      <c r="AA16" s="148" t="s">
        <v>196</v>
      </c>
      <c r="AB16" s="138"/>
      <c r="AC16" s="139"/>
      <c r="AD16" s="146">
        <f t="shared" si="1"/>
        <v>0</v>
      </c>
      <c r="AE16" s="119"/>
      <c r="AF16" s="6" t="s">
        <v>134</v>
      </c>
      <c r="AG16" s="158">
        <v>8454</v>
      </c>
      <c r="AH16" s="6" t="s">
        <v>127</v>
      </c>
      <c r="AI16" s="6" t="s">
        <v>130</v>
      </c>
      <c r="AJ16" s="148"/>
    </row>
    <row r="17" spans="1:36" ht="15">
      <c r="A17" s="9" t="s">
        <v>46</v>
      </c>
      <c r="B17" s="9"/>
      <c r="C17" s="9"/>
      <c r="D17" s="9"/>
      <c r="E17" s="261"/>
      <c r="F17" s="261"/>
      <c r="G17" s="261"/>
      <c r="H17" s="261"/>
      <c r="I17" s="261"/>
      <c r="J17" s="261"/>
      <c r="K17" s="9"/>
      <c r="L17" s="9"/>
      <c r="M17" s="9"/>
      <c r="N17" s="9"/>
      <c r="O17" s="9"/>
      <c r="P17" s="9"/>
      <c r="Q17" s="9"/>
      <c r="R17" s="271"/>
      <c r="S17" s="271"/>
      <c r="T17" s="271"/>
      <c r="U17" s="10" t="e">
        <f>SUM(#REF!)</f>
        <v>#REF!</v>
      </c>
      <c r="V17" s="33" t="e">
        <f>SUM(#REF!)</f>
        <v>#REF!</v>
      </c>
      <c r="W17" s="11" t="e">
        <f aca="true" t="shared" si="2" ref="W17">IF(U17=0,"0",_xlfn.IFERROR(V17/U17,0))</f>
        <v>#REF!</v>
      </c>
      <c r="X17" s="12"/>
      <c r="Y17" s="12"/>
      <c r="Z17" s="1">
        <f>SUM(Z7:Z16)</f>
        <v>451237842.40000004</v>
      </c>
      <c r="AA17" s="38"/>
      <c r="AB17" s="27">
        <f>SUM(AB7:AB16)</f>
        <v>0</v>
      </c>
      <c r="AC17" s="13"/>
      <c r="AD17" s="14" t="str">
        <f aca="true" t="shared" si="3" ref="AD17">IF(AB17=0,"0",_xlfn.IFERROR(AB17/Z17,0))</f>
        <v>0</v>
      </c>
      <c r="AE17" s="13"/>
      <c r="AF17" s="38"/>
      <c r="AG17" s="15">
        <f>AG7+AG8+AG9+AG12+AG13+AG14+AG15+AG16</f>
        <v>67632</v>
      </c>
      <c r="AH17" s="16"/>
      <c r="AI17" s="16"/>
      <c r="AJ17" s="38"/>
    </row>
    <row r="19" spans="1:36" ht="15">
      <c r="A19" s="270" t="s">
        <v>49</v>
      </c>
      <c r="B19" s="143"/>
      <c r="C19" s="267" t="s">
        <v>50</v>
      </c>
      <c r="D19" s="267"/>
      <c r="L19" s="144" t="s">
        <v>51</v>
      </c>
      <c r="M19" s="144"/>
      <c r="N19" s="144"/>
      <c r="O19" s="263"/>
      <c r="P19" s="263"/>
      <c r="Q19" s="263"/>
      <c r="R19" s="267" t="s">
        <v>52</v>
      </c>
      <c r="S19" s="267"/>
      <c r="T19" s="267"/>
      <c r="U19" s="296"/>
      <c r="V19" s="296"/>
      <c r="W19" s="296"/>
      <c r="X19" s="296"/>
      <c r="Y19" s="296"/>
      <c r="Z19" s="296"/>
      <c r="AA19" s="270" t="s">
        <v>53</v>
      </c>
      <c r="AB19" s="270"/>
      <c r="AC19" s="267" t="s">
        <v>54</v>
      </c>
      <c r="AD19" s="267"/>
      <c r="AE19" s="269"/>
      <c r="AF19" s="269"/>
      <c r="AG19" s="269"/>
      <c r="AH19" s="269"/>
      <c r="AI19" s="269"/>
      <c r="AJ19" s="269"/>
    </row>
    <row r="20" spans="1:36" ht="15">
      <c r="A20" s="270"/>
      <c r="B20" s="143"/>
      <c r="C20" s="264" t="s">
        <v>55</v>
      </c>
      <c r="D20" s="264"/>
      <c r="E20" s="294" t="s">
        <v>166</v>
      </c>
      <c r="F20" s="294"/>
      <c r="G20" s="294"/>
      <c r="H20" s="294"/>
      <c r="I20" s="294"/>
      <c r="J20" s="294"/>
      <c r="K20" s="294"/>
      <c r="L20" s="145" t="s">
        <v>55</v>
      </c>
      <c r="M20" s="266" t="s">
        <v>203</v>
      </c>
      <c r="N20" s="266"/>
      <c r="O20" s="266"/>
      <c r="P20" s="266"/>
      <c r="Q20" s="266"/>
      <c r="R20" s="267" t="s">
        <v>55</v>
      </c>
      <c r="S20" s="267"/>
      <c r="T20" s="267"/>
      <c r="U20" s="237" t="s">
        <v>221</v>
      </c>
      <c r="V20" s="238"/>
      <c r="W20" s="238"/>
      <c r="X20" s="238"/>
      <c r="Y20" s="238"/>
      <c r="Z20" s="239"/>
      <c r="AA20" s="270"/>
      <c r="AB20" s="270"/>
      <c r="AC20" s="267" t="s">
        <v>56</v>
      </c>
      <c r="AD20" s="267"/>
      <c r="AE20" s="269"/>
      <c r="AF20" s="269"/>
      <c r="AG20" s="269"/>
      <c r="AH20" s="269"/>
      <c r="AI20" s="269"/>
      <c r="AJ20" s="269"/>
    </row>
    <row r="21" spans="1:36" ht="15">
      <c r="A21" s="270"/>
      <c r="B21" s="143"/>
      <c r="C21" s="264" t="s">
        <v>57</v>
      </c>
      <c r="D21" s="264"/>
      <c r="E21" s="294">
        <v>3124208036</v>
      </c>
      <c r="F21" s="294"/>
      <c r="G21" s="294"/>
      <c r="H21" s="294"/>
      <c r="I21" s="294"/>
      <c r="J21" s="294"/>
      <c r="K21" s="294"/>
      <c r="L21" s="145" t="s">
        <v>57</v>
      </c>
      <c r="M21" s="266">
        <v>3177675501</v>
      </c>
      <c r="N21" s="266"/>
      <c r="O21" s="266"/>
      <c r="P21" s="266"/>
      <c r="Q21" s="266"/>
      <c r="R21" s="267" t="s">
        <v>57</v>
      </c>
      <c r="S21" s="267"/>
      <c r="T21" s="267"/>
      <c r="U21" s="237">
        <v>3112936860</v>
      </c>
      <c r="V21" s="238"/>
      <c r="W21" s="238"/>
      <c r="X21" s="238"/>
      <c r="Y21" s="238"/>
      <c r="Z21" s="239"/>
      <c r="AA21" s="270"/>
      <c r="AB21" s="270"/>
      <c r="AC21" s="267" t="s">
        <v>58</v>
      </c>
      <c r="AD21" s="267"/>
      <c r="AE21" s="269"/>
      <c r="AF21" s="269"/>
      <c r="AG21" s="269"/>
      <c r="AH21" s="269"/>
      <c r="AI21" s="269"/>
      <c r="AJ21" s="269"/>
    </row>
    <row r="22" spans="1:36" ht="15">
      <c r="A22" s="270"/>
      <c r="B22" s="143"/>
      <c r="C22" s="264" t="s">
        <v>59</v>
      </c>
      <c r="D22" s="264"/>
      <c r="E22" s="294" t="s">
        <v>167</v>
      </c>
      <c r="F22" s="294"/>
      <c r="G22" s="294"/>
      <c r="H22" s="294"/>
      <c r="I22" s="294"/>
      <c r="J22" s="294"/>
      <c r="K22" s="294"/>
      <c r="L22" s="145" t="s">
        <v>59</v>
      </c>
      <c r="M22" s="266" t="s">
        <v>244</v>
      </c>
      <c r="N22" s="266"/>
      <c r="O22" s="266"/>
      <c r="P22" s="266"/>
      <c r="Q22" s="266"/>
      <c r="R22" s="267" t="s">
        <v>59</v>
      </c>
      <c r="S22" s="267"/>
      <c r="T22" s="267"/>
      <c r="U22" s="237" t="s">
        <v>222</v>
      </c>
      <c r="V22" s="238"/>
      <c r="W22" s="238"/>
      <c r="X22" s="238"/>
      <c r="Y22" s="238"/>
      <c r="Z22" s="239"/>
      <c r="AA22" s="270"/>
      <c r="AB22" s="270"/>
      <c r="AC22" s="267" t="s">
        <v>60</v>
      </c>
      <c r="AD22" s="267"/>
      <c r="AE22" s="269"/>
      <c r="AF22" s="269"/>
      <c r="AG22" s="269"/>
      <c r="AH22" s="269"/>
      <c r="AI22" s="269"/>
      <c r="AJ22" s="269"/>
    </row>
    <row r="23" spans="1:36" ht="15">
      <c r="A23" s="270"/>
      <c r="B23" s="143"/>
      <c r="C23" s="264" t="s">
        <v>61</v>
      </c>
      <c r="D23" s="264"/>
      <c r="E23" s="295" t="s">
        <v>202</v>
      </c>
      <c r="F23" s="295"/>
      <c r="G23" s="295"/>
      <c r="H23" s="294"/>
      <c r="I23" s="294"/>
      <c r="J23" s="294"/>
      <c r="K23" s="294"/>
      <c r="L23" s="145" t="s">
        <v>61</v>
      </c>
      <c r="M23" s="265" t="s">
        <v>220</v>
      </c>
      <c r="N23" s="266"/>
      <c r="O23" s="266"/>
      <c r="P23" s="266"/>
      <c r="Q23" s="266"/>
      <c r="R23" s="267" t="s">
        <v>61</v>
      </c>
      <c r="S23" s="267"/>
      <c r="T23" s="267"/>
      <c r="U23" s="234" t="s">
        <v>220</v>
      </c>
      <c r="V23" s="235"/>
      <c r="W23" s="235"/>
      <c r="X23" s="235"/>
      <c r="Y23" s="235"/>
      <c r="Z23" s="236"/>
      <c r="AA23" s="270"/>
      <c r="AB23" s="270"/>
      <c r="AC23" s="267" t="s">
        <v>62</v>
      </c>
      <c r="AD23" s="267"/>
      <c r="AE23" s="263"/>
      <c r="AF23" s="263"/>
      <c r="AG23" s="263"/>
      <c r="AH23" s="263"/>
      <c r="AI23" s="263"/>
      <c r="AJ23" s="263"/>
    </row>
    <row r="29" spans="19:22" ht="15">
      <c r="S29" s="128"/>
      <c r="T29" s="129"/>
      <c r="U29" s="130"/>
      <c r="V29" s="131"/>
    </row>
    <row r="30" spans="19:22" ht="15">
      <c r="S30" s="128"/>
      <c r="T30" s="132"/>
      <c r="U30" s="130"/>
      <c r="V30" s="131"/>
    </row>
    <row r="31" spans="19:22" ht="15">
      <c r="S31" s="128"/>
      <c r="T31" s="132"/>
      <c r="U31" s="130"/>
      <c r="V31" s="131"/>
    </row>
    <row r="32" spans="19:22" ht="15">
      <c r="S32" s="128"/>
      <c r="T32" s="132"/>
      <c r="U32" s="130"/>
      <c r="V32" s="131"/>
    </row>
    <row r="33" spans="19:22" ht="15">
      <c r="S33" s="128"/>
      <c r="T33" s="130"/>
      <c r="U33" s="130"/>
      <c r="V33" s="131"/>
    </row>
    <row r="34" spans="19:22" ht="15">
      <c r="S34" s="128"/>
      <c r="T34" s="130"/>
      <c r="U34" s="130"/>
      <c r="V34" s="131"/>
    </row>
  </sheetData>
  <protectedRanges>
    <protectedRange sqref="AG17" name="Rango5_12"/>
    <protectedRange sqref="AD7:AD17" name="Rango3_11"/>
    <protectedRange sqref="W17" name="Rango2_11"/>
  </protectedRanges>
  <mergeCells count="111">
    <mergeCell ref="AF9:AF11"/>
    <mergeCell ref="AG9:AG11"/>
    <mergeCell ref="AH9:AH11"/>
    <mergeCell ref="AI9:AI11"/>
    <mergeCell ref="T9:T11"/>
    <mergeCell ref="U9:U11"/>
    <mergeCell ref="V9:V11"/>
    <mergeCell ref="W9:W11"/>
    <mergeCell ref="X9:X11"/>
    <mergeCell ref="E9:E11"/>
    <mergeCell ref="F7:F11"/>
    <mergeCell ref="G7:G11"/>
    <mergeCell ref="H9:H11"/>
    <mergeCell ref="I9:I11"/>
    <mergeCell ref="A9:A11"/>
    <mergeCell ref="B9:B11"/>
    <mergeCell ref="C9:C11"/>
    <mergeCell ref="D7:D11"/>
    <mergeCell ref="S5:S6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7:S11"/>
    <mergeCell ref="R5:R6"/>
    <mergeCell ref="AC21:AD21"/>
    <mergeCell ref="U19:Z19"/>
    <mergeCell ref="AA19:AB23"/>
    <mergeCell ref="AF4:AG4"/>
    <mergeCell ref="AC19:AD19"/>
    <mergeCell ref="AE19:AJ19"/>
    <mergeCell ref="U20:Z20"/>
    <mergeCell ref="AC20:AD20"/>
    <mergeCell ref="AE20:AJ20"/>
    <mergeCell ref="AE21:AJ21"/>
    <mergeCell ref="U22:Z22"/>
    <mergeCell ref="AC22:AD22"/>
    <mergeCell ref="AE22:AJ22"/>
    <mergeCell ref="AE23:AJ23"/>
    <mergeCell ref="AC23:AD23"/>
    <mergeCell ref="Z5:AA5"/>
    <mergeCell ref="AE5:AE6"/>
    <mergeCell ref="AF5:AG5"/>
    <mergeCell ref="AH5:AI5"/>
    <mergeCell ref="AD9:AD11"/>
    <mergeCell ref="U23:Z23"/>
    <mergeCell ref="U21:Z21"/>
    <mergeCell ref="AJ9:AJ11"/>
    <mergeCell ref="AE9:AE11"/>
    <mergeCell ref="E17:J17"/>
    <mergeCell ref="R17:T17"/>
    <mergeCell ref="A19:A23"/>
    <mergeCell ref="C19:D19"/>
    <mergeCell ref="E20:K20"/>
    <mergeCell ref="O19:Q19"/>
    <mergeCell ref="R19:T19"/>
    <mergeCell ref="C20:D20"/>
    <mergeCell ref="R20:T20"/>
    <mergeCell ref="C22:D22"/>
    <mergeCell ref="E22:K22"/>
    <mergeCell ref="R22:T22"/>
    <mergeCell ref="C21:D21"/>
    <mergeCell ref="R23:T23"/>
    <mergeCell ref="C23:D23"/>
    <mergeCell ref="E21:K21"/>
    <mergeCell ref="R21:T21"/>
    <mergeCell ref="M20:Q20"/>
    <mergeCell ref="M21:Q21"/>
    <mergeCell ref="M22:Q22"/>
    <mergeCell ref="M23:Q23"/>
    <mergeCell ref="E23:K23"/>
    <mergeCell ref="A2:P2"/>
    <mergeCell ref="A5:A6"/>
    <mergeCell ref="C5:C6"/>
    <mergeCell ref="D5:D6"/>
    <mergeCell ref="E5:E6"/>
    <mergeCell ref="K5:K6"/>
    <mergeCell ref="L5:L6"/>
    <mergeCell ref="M5:M6"/>
    <mergeCell ref="O5:O6"/>
    <mergeCell ref="N5:N6"/>
    <mergeCell ref="B5:B6"/>
    <mergeCell ref="F5:F6"/>
    <mergeCell ref="G5:G6"/>
    <mergeCell ref="AC3:AE3"/>
    <mergeCell ref="AF3:AJ3"/>
    <mergeCell ref="A4:J4"/>
    <mergeCell ref="K4:Q4"/>
    <mergeCell ref="R4:Y4"/>
    <mergeCell ref="Z4:AE4"/>
    <mergeCell ref="AH4:AJ4"/>
    <mergeCell ref="C3:K3"/>
    <mergeCell ref="M3:Q3"/>
    <mergeCell ref="T3:V3"/>
    <mergeCell ref="W3:X3"/>
    <mergeCell ref="Z3:AA3"/>
    <mergeCell ref="T5:T6"/>
    <mergeCell ref="U5:V5"/>
    <mergeCell ref="X5:X6"/>
    <mergeCell ref="Y5:Y6"/>
    <mergeCell ref="AB5:AC5"/>
    <mergeCell ref="Y9:Y11"/>
    <mergeCell ref="Z9:Z11"/>
    <mergeCell ref="AA9:AA11"/>
    <mergeCell ref="AB9:AB11"/>
    <mergeCell ref="AC9:AC11"/>
  </mergeCells>
  <conditionalFormatting sqref="W7:W9 W12:W17 AD7:AD9 AD12:AD17">
    <cfRule type="cellIs" priority="1" dxfId="9" operator="greaterThan" stopIfTrue="1">
      <formula>1</formula>
    </cfRule>
    <cfRule type="cellIs" priority="2" dxfId="8" operator="between" stopIfTrue="1">
      <formula>0.75</formula>
      <formula>1</formula>
    </cfRule>
    <cfRule type="cellIs" priority="3" dxfId="7" operator="between" stopIfTrue="1">
      <formula>0.5</formula>
      <formula>0.7499</formula>
    </cfRule>
    <cfRule type="cellIs" priority="4" dxfId="6" operator="between" stopIfTrue="1">
      <formula>0.25</formula>
      <formula>0.4999</formula>
    </cfRule>
    <cfRule type="cellIs" priority="5" dxfId="3" operator="between">
      <formula>0</formula>
      <formula>0.2499</formula>
    </cfRule>
  </conditionalFormatting>
  <conditionalFormatting sqref="J7:J9 W7:W9 J12:J16 W12:W17 AD7:AD9 AD12:AD17">
    <cfRule type="cellIs" priority="6" dxfId="3" operator="between">
      <formula>2.01</formula>
      <formula>100</formula>
    </cfRule>
    <cfRule type="cellIs" priority="6" dxfId="3" operator="between" stopIfTrue="1">
      <formula>1.75</formula>
      <formula>2</formula>
    </cfRule>
    <cfRule type="cellIs" priority="6" dxfId="2" operator="between" stopIfTrue="1">
      <formula>1.5</formula>
      <formula>1.7499</formula>
    </cfRule>
    <cfRule type="cellIs" priority="6" dxfId="1" operator="between" stopIfTrue="1">
      <formula>1.249</formula>
      <formula>1.499</formula>
    </cfRule>
    <cfRule type="cellIs" priority="6" dxfId="0" operator="between" stopIfTrue="1">
      <formula>1.05</formula>
      <formula>1.2499</formula>
    </cfRule>
  </conditionalFormatting>
  <conditionalFormatting sqref="J7:J9 J12:J16">
    <cfRule type="cellIs" priority="7" dxfId="8" operator="between" stopIfTrue="1">
      <formula>0.75</formula>
      <formula>1</formula>
    </cfRule>
    <cfRule type="cellIs" priority="8" dxfId="7" operator="between" stopIfTrue="1">
      <formula>0.5</formula>
      <formula>0.7499</formula>
    </cfRule>
    <cfRule type="cellIs" priority="9" dxfId="6" operator="between" stopIfTrue="1">
      <formula>0.25</formula>
      <formula>0.4999</formula>
    </cfRule>
    <cfRule type="cellIs" priority="10" dxfId="3" operator="between">
      <formula>0</formula>
      <formula>0.2499</formula>
    </cfRule>
    <cfRule type="cellIs" priority="71" dxfId="9" operator="greaterThan" stopIfTrue="1">
      <formula>1</formula>
    </cfRule>
  </conditionalFormatting>
  <printOptions/>
  <pageMargins left="0.7" right="0.7" top="0.75" bottom="0.75" header="0.3" footer="0.3"/>
  <pageSetup fitToHeight="0" fitToWidth="0" horizontalDpi="600" verticalDpi="6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000396251678"/>
  </sheetPr>
  <dimension ref="A1:AI19"/>
  <sheetViews>
    <sheetView tabSelected="1" zoomScale="87" zoomScaleNormal="87" workbookViewId="0" topLeftCell="A1">
      <selection activeCell="H11" sqref="H11"/>
    </sheetView>
  </sheetViews>
  <sheetFormatPr defaultColWidth="21.28125" defaultRowHeight="15"/>
  <cols>
    <col min="1" max="1" width="22.7109375" style="4" customWidth="1"/>
    <col min="2" max="2" width="18.7109375" style="4" customWidth="1"/>
    <col min="3" max="3" width="16.421875" style="4" customWidth="1"/>
    <col min="4" max="4" width="20.7109375" style="18" customWidth="1"/>
    <col min="5" max="5" width="21.28125" style="19" customWidth="1"/>
    <col min="6" max="6" width="12.28125" style="19" customWidth="1"/>
    <col min="7" max="7" width="14.421875" style="19" customWidth="1"/>
    <col min="8" max="8" width="11.140625" style="19" customWidth="1"/>
    <col min="9" max="9" width="10.140625" style="21" customWidth="1"/>
    <col min="10" max="10" width="11.140625" style="21" customWidth="1"/>
    <col min="11" max="11" width="21.7109375" style="21" customWidth="1"/>
    <col min="12" max="12" width="23.28125" style="18" customWidth="1"/>
    <col min="13" max="13" width="20.7109375" style="22" customWidth="1"/>
    <col min="14" max="14" width="46.8515625" style="22" customWidth="1"/>
    <col min="15" max="15" width="13.421875" style="4" bestFit="1" customWidth="1"/>
    <col min="16" max="16" width="17.00390625" style="4" bestFit="1" customWidth="1"/>
    <col min="17" max="17" width="15.28125" style="4" customWidth="1"/>
    <col min="18" max="18" width="14.28125" style="23" customWidth="1"/>
    <col min="19" max="19" width="10.7109375" style="4" customWidth="1"/>
    <col min="20" max="20" width="8.421875" style="4" customWidth="1"/>
    <col min="21" max="21" width="9.421875" style="24" customWidth="1"/>
    <col min="22" max="22" width="12.421875" style="4" customWidth="1"/>
    <col min="23" max="23" width="22.28125" style="25" customWidth="1"/>
    <col min="24" max="24" width="15.28125" style="4" customWidth="1"/>
    <col min="25" max="25" width="15.421875" style="4" customWidth="1"/>
    <col min="26" max="26" width="14.421875" style="4" customWidth="1"/>
    <col min="27" max="27" width="17.8515625" style="29" customWidth="1"/>
    <col min="28" max="28" width="14.00390625" style="4" customWidth="1"/>
    <col min="29" max="29" width="11.00390625" style="4" customWidth="1"/>
    <col min="30" max="30" width="22.57421875" style="4" customWidth="1"/>
    <col min="31" max="31" width="11.421875" style="4" customWidth="1"/>
    <col min="32" max="32" width="10.8515625" style="4" customWidth="1"/>
    <col min="33" max="33" width="14.7109375" style="4" customWidth="1"/>
    <col min="34" max="34" width="15.57421875" style="4" customWidth="1"/>
    <col min="35" max="35" width="16.7109375" style="4" customWidth="1"/>
    <col min="36" max="16384" width="21.28125" style="4" customWidth="1"/>
  </cols>
  <sheetData>
    <row r="1" spans="1:16" ht="23.25" customHeight="1">
      <c r="A1" s="272" t="s">
        <v>193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35" ht="24.75" customHeight="1">
      <c r="A2" s="261" t="s">
        <v>0</v>
      </c>
      <c r="B2" s="261"/>
      <c r="C2" s="259"/>
      <c r="D2" s="259"/>
      <c r="E2" s="259"/>
      <c r="F2" s="259"/>
      <c r="G2" s="259"/>
      <c r="H2" s="259"/>
      <c r="I2" s="259"/>
      <c r="J2" s="259"/>
      <c r="K2" s="260"/>
      <c r="L2" s="141" t="s">
        <v>1</v>
      </c>
      <c r="M2" s="258" t="s">
        <v>123</v>
      </c>
      <c r="N2" s="259"/>
      <c r="O2" s="259"/>
      <c r="P2" s="259"/>
      <c r="Q2" s="260"/>
      <c r="R2" s="9" t="s">
        <v>2</v>
      </c>
      <c r="S2" s="261">
        <v>2022</v>
      </c>
      <c r="T2" s="261"/>
      <c r="U2" s="261"/>
      <c r="V2" s="262" t="s">
        <v>3</v>
      </c>
      <c r="W2" s="262"/>
      <c r="X2" s="26" t="s">
        <v>47</v>
      </c>
      <c r="Y2" s="246" t="s">
        <v>4</v>
      </c>
      <c r="Z2" s="246"/>
      <c r="AA2" s="28"/>
      <c r="AB2" s="247" t="s">
        <v>223</v>
      </c>
      <c r="AC2" s="247"/>
      <c r="AD2" s="247"/>
      <c r="AE2" s="247" t="s">
        <v>224</v>
      </c>
      <c r="AF2" s="247"/>
      <c r="AG2" s="247"/>
      <c r="AH2" s="247"/>
      <c r="AI2" s="247"/>
    </row>
    <row r="3" spans="1:35" ht="37.5" customHeight="1">
      <c r="A3" s="248" t="s">
        <v>48</v>
      </c>
      <c r="B3" s="248"/>
      <c r="C3" s="248"/>
      <c r="D3" s="248"/>
      <c r="E3" s="248"/>
      <c r="F3" s="248"/>
      <c r="G3" s="248"/>
      <c r="H3" s="248"/>
      <c r="I3" s="248"/>
      <c r="J3" s="248"/>
      <c r="K3" s="249" t="s">
        <v>5</v>
      </c>
      <c r="L3" s="250"/>
      <c r="M3" s="250"/>
      <c r="N3" s="250"/>
      <c r="O3" s="250"/>
      <c r="P3" s="250"/>
      <c r="Q3" s="251"/>
      <c r="R3" s="252" t="s">
        <v>6</v>
      </c>
      <c r="S3" s="252"/>
      <c r="T3" s="252"/>
      <c r="U3" s="252"/>
      <c r="V3" s="252"/>
      <c r="W3" s="252"/>
      <c r="X3" s="252"/>
      <c r="Y3" s="253" t="s">
        <v>7</v>
      </c>
      <c r="Z3" s="254"/>
      <c r="AA3" s="254"/>
      <c r="AB3" s="254"/>
      <c r="AC3" s="254"/>
      <c r="AD3" s="255"/>
      <c r="AE3" s="256" t="s">
        <v>8</v>
      </c>
      <c r="AF3" s="257"/>
      <c r="AG3" s="258" t="s">
        <v>9</v>
      </c>
      <c r="AH3" s="259"/>
      <c r="AI3" s="260"/>
    </row>
    <row r="4" spans="1:35" ht="51.75" customHeight="1">
      <c r="A4" s="244" t="s">
        <v>10</v>
      </c>
      <c r="B4" s="245" t="s">
        <v>11</v>
      </c>
      <c r="C4" s="245" t="s">
        <v>12</v>
      </c>
      <c r="D4" s="245" t="s">
        <v>13</v>
      </c>
      <c r="E4" s="241" t="s">
        <v>14</v>
      </c>
      <c r="F4" s="291" t="s">
        <v>179</v>
      </c>
      <c r="G4" s="291" t="s">
        <v>180</v>
      </c>
      <c r="H4" s="135" t="s">
        <v>15</v>
      </c>
      <c r="I4" s="135" t="s">
        <v>16</v>
      </c>
      <c r="J4" s="135" t="s">
        <v>17</v>
      </c>
      <c r="K4" s="241" t="s">
        <v>18</v>
      </c>
      <c r="L4" s="241" t="s">
        <v>19</v>
      </c>
      <c r="M4" s="243" t="s">
        <v>20</v>
      </c>
      <c r="N4" s="287" t="s">
        <v>126</v>
      </c>
      <c r="O4" s="243" t="s">
        <v>21</v>
      </c>
      <c r="P4" s="142" t="s">
        <v>22</v>
      </c>
      <c r="Q4" s="142" t="s">
        <v>23</v>
      </c>
      <c r="R4" s="241" t="s">
        <v>24</v>
      </c>
      <c r="S4" s="241" t="s">
        <v>25</v>
      </c>
      <c r="T4" s="241" t="s">
        <v>26</v>
      </c>
      <c r="U4" s="241"/>
      <c r="V4" s="136" t="s">
        <v>27</v>
      </c>
      <c r="W4" s="242" t="s">
        <v>116</v>
      </c>
      <c r="X4" s="240" t="s">
        <v>194</v>
      </c>
      <c r="Y4" s="240" t="s">
        <v>28</v>
      </c>
      <c r="Z4" s="240"/>
      <c r="AA4" s="240" t="s">
        <v>29</v>
      </c>
      <c r="AB4" s="240"/>
      <c r="AC4" s="136" t="s">
        <v>30</v>
      </c>
      <c r="AD4" s="242" t="s">
        <v>117</v>
      </c>
      <c r="AE4" s="240" t="s">
        <v>31</v>
      </c>
      <c r="AF4" s="240"/>
      <c r="AG4" s="240" t="s">
        <v>32</v>
      </c>
      <c r="AH4" s="240"/>
      <c r="AI4" s="136" t="s">
        <v>33</v>
      </c>
    </row>
    <row r="5" spans="1:35" ht="40.5" customHeight="1" thickBot="1">
      <c r="A5" s="244"/>
      <c r="B5" s="245"/>
      <c r="C5" s="245"/>
      <c r="D5" s="245"/>
      <c r="E5" s="241"/>
      <c r="F5" s="361"/>
      <c r="G5" s="293"/>
      <c r="H5" s="2">
        <v>2022</v>
      </c>
      <c r="I5" s="2">
        <v>2022</v>
      </c>
      <c r="J5" s="2">
        <v>2022</v>
      </c>
      <c r="K5" s="241"/>
      <c r="L5" s="241"/>
      <c r="M5" s="243"/>
      <c r="N5" s="288"/>
      <c r="O5" s="243"/>
      <c r="P5" s="3">
        <v>2022</v>
      </c>
      <c r="Q5" s="3">
        <v>2022</v>
      </c>
      <c r="R5" s="241"/>
      <c r="S5" s="241"/>
      <c r="T5" s="135" t="s">
        <v>34</v>
      </c>
      <c r="U5" s="136" t="s">
        <v>35</v>
      </c>
      <c r="V5" s="32" t="s">
        <v>36</v>
      </c>
      <c r="W5" s="242"/>
      <c r="X5" s="240"/>
      <c r="Y5" s="136" t="s">
        <v>37</v>
      </c>
      <c r="Z5" s="136" t="s">
        <v>38</v>
      </c>
      <c r="AA5" s="136" t="s">
        <v>39</v>
      </c>
      <c r="AB5" s="136" t="s">
        <v>38</v>
      </c>
      <c r="AC5" s="136" t="s">
        <v>40</v>
      </c>
      <c r="AD5" s="242"/>
      <c r="AE5" s="136" t="s">
        <v>41</v>
      </c>
      <c r="AF5" s="136" t="s">
        <v>42</v>
      </c>
      <c r="AG5" s="136" t="s">
        <v>43</v>
      </c>
      <c r="AH5" s="136" t="s">
        <v>44</v>
      </c>
      <c r="AI5" s="2">
        <v>2022</v>
      </c>
    </row>
    <row r="6" spans="1:35" ht="133.5" customHeight="1">
      <c r="A6" s="7" t="s">
        <v>115</v>
      </c>
      <c r="B6" s="31" t="s">
        <v>103</v>
      </c>
      <c r="C6" s="31" t="s">
        <v>245</v>
      </c>
      <c r="D6" s="31" t="s">
        <v>106</v>
      </c>
      <c r="E6" s="37" t="s">
        <v>135</v>
      </c>
      <c r="F6" s="35" t="s">
        <v>184</v>
      </c>
      <c r="G6" s="121" t="str">
        <f>'[1]Plan Indicativo'!$Z$116</f>
        <v>Eventos de promoción de actividades culturales realizados</v>
      </c>
      <c r="H6" s="192">
        <v>3</v>
      </c>
      <c r="I6" s="162"/>
      <c r="J6" s="160">
        <f>IF(H6=0,"0",_xlfn.IFERROR(I6/H6,0))</f>
        <v>0</v>
      </c>
      <c r="K6" s="194">
        <v>2020505730023</v>
      </c>
      <c r="L6" s="195" t="s">
        <v>105</v>
      </c>
      <c r="M6" s="181" t="s">
        <v>136</v>
      </c>
      <c r="N6" s="196" t="s">
        <v>205</v>
      </c>
      <c r="O6" s="152" t="s">
        <v>45</v>
      </c>
      <c r="P6" s="127">
        <v>44562</v>
      </c>
      <c r="Q6" s="152">
        <v>44926</v>
      </c>
      <c r="R6" s="197" t="s">
        <v>237</v>
      </c>
      <c r="S6" s="37" t="s">
        <v>184</v>
      </c>
      <c r="T6" s="165">
        <v>6</v>
      </c>
      <c r="U6" s="167"/>
      <c r="V6" s="168" t="str">
        <f>IF(U6=0,"0",_xlfn.IFERROR(U6/T6,0))</f>
        <v>0</v>
      </c>
      <c r="W6" s="198"/>
      <c r="X6" s="199">
        <v>321194759</v>
      </c>
      <c r="Y6" s="200">
        <v>248107021.13</v>
      </c>
      <c r="Z6" s="201" t="s">
        <v>210</v>
      </c>
      <c r="AA6" s="17"/>
      <c r="AB6" s="57"/>
      <c r="AC6" s="146">
        <f aca="true" t="shared" si="0" ref="AC6:AC11">(AA6*100%)/Y6</f>
        <v>0</v>
      </c>
      <c r="AD6" s="202"/>
      <c r="AE6" s="203" t="s">
        <v>134</v>
      </c>
      <c r="AF6" s="163"/>
      <c r="AG6" s="156" t="s">
        <v>127</v>
      </c>
      <c r="AH6" s="156" t="s">
        <v>130</v>
      </c>
      <c r="AI6" s="39" t="s">
        <v>130</v>
      </c>
    </row>
    <row r="7" spans="1:35" ht="107.25" customHeight="1">
      <c r="A7" s="324" t="s">
        <v>115</v>
      </c>
      <c r="B7" s="327" t="s">
        <v>103</v>
      </c>
      <c r="C7" s="327" t="s">
        <v>245</v>
      </c>
      <c r="D7" s="327" t="s">
        <v>107</v>
      </c>
      <c r="E7" s="313" t="s">
        <v>111</v>
      </c>
      <c r="F7" s="314" t="s">
        <v>184</v>
      </c>
      <c r="G7" s="313" t="s">
        <v>185</v>
      </c>
      <c r="H7" s="318">
        <v>10</v>
      </c>
      <c r="I7" s="341"/>
      <c r="J7" s="160">
        <f aca="true" t="shared" si="1" ref="J7:J11">IF(H7=0,"0",_xlfn.IFERROR(I7/H7,0))</f>
        <v>0</v>
      </c>
      <c r="K7" s="355">
        <v>2020505730023</v>
      </c>
      <c r="L7" s="327" t="s">
        <v>105</v>
      </c>
      <c r="M7" s="313" t="s">
        <v>136</v>
      </c>
      <c r="N7" s="359" t="s">
        <v>206</v>
      </c>
      <c r="O7" s="310" t="s">
        <v>45</v>
      </c>
      <c r="P7" s="310">
        <v>44562</v>
      </c>
      <c r="Q7" s="310">
        <v>44926</v>
      </c>
      <c r="R7" s="313" t="s">
        <v>236</v>
      </c>
      <c r="S7" s="313" t="s">
        <v>239</v>
      </c>
      <c r="T7" s="347">
        <v>13</v>
      </c>
      <c r="U7" s="349"/>
      <c r="V7" s="351" t="str">
        <f aca="true" t="shared" si="2" ref="V7:V12">IF(U7=0,"0",_xlfn.IFERROR(U7/T7,0))</f>
        <v>0</v>
      </c>
      <c r="W7" s="353"/>
      <c r="X7" s="339">
        <v>285000000</v>
      </c>
      <c r="Y7" s="200">
        <v>50221616.23</v>
      </c>
      <c r="Z7" s="201" t="s">
        <v>210</v>
      </c>
      <c r="AA7" s="204"/>
      <c r="AB7" s="57"/>
      <c r="AC7" s="146">
        <f t="shared" si="0"/>
        <v>0</v>
      </c>
      <c r="AD7" s="343"/>
      <c r="AE7" s="327" t="s">
        <v>134</v>
      </c>
      <c r="AF7" s="345">
        <v>8454</v>
      </c>
      <c r="AG7" s="327" t="s">
        <v>127</v>
      </c>
      <c r="AH7" s="327" t="s">
        <v>130</v>
      </c>
      <c r="AI7" s="327" t="s">
        <v>130</v>
      </c>
    </row>
    <row r="8" spans="1:35" ht="113.25" customHeight="1">
      <c r="A8" s="326"/>
      <c r="B8" s="329"/>
      <c r="C8" s="329"/>
      <c r="D8" s="329"/>
      <c r="E8" s="315"/>
      <c r="F8" s="315"/>
      <c r="G8" s="315"/>
      <c r="H8" s="320"/>
      <c r="I8" s="342"/>
      <c r="J8" s="160" t="str">
        <f t="shared" si="1"/>
        <v>0</v>
      </c>
      <c r="K8" s="356"/>
      <c r="L8" s="329"/>
      <c r="M8" s="315"/>
      <c r="N8" s="360"/>
      <c r="O8" s="312"/>
      <c r="P8" s="312"/>
      <c r="Q8" s="312"/>
      <c r="R8" s="315"/>
      <c r="S8" s="315"/>
      <c r="T8" s="348"/>
      <c r="U8" s="350"/>
      <c r="V8" s="352"/>
      <c r="W8" s="354"/>
      <c r="X8" s="340"/>
      <c r="Y8" s="200">
        <v>147778383.77</v>
      </c>
      <c r="Z8" s="201" t="s">
        <v>211</v>
      </c>
      <c r="AA8" s="204"/>
      <c r="AB8" s="57"/>
      <c r="AC8" s="146">
        <f t="shared" si="0"/>
        <v>0</v>
      </c>
      <c r="AD8" s="344"/>
      <c r="AE8" s="329"/>
      <c r="AF8" s="346"/>
      <c r="AG8" s="329"/>
      <c r="AH8" s="329"/>
      <c r="AI8" s="329"/>
    </row>
    <row r="9" spans="1:35" ht="84" customHeight="1">
      <c r="A9" s="7" t="s">
        <v>115</v>
      </c>
      <c r="B9" s="31" t="s">
        <v>103</v>
      </c>
      <c r="C9" s="31" t="s">
        <v>245</v>
      </c>
      <c r="D9" s="195" t="s">
        <v>108</v>
      </c>
      <c r="E9" s="35" t="s">
        <v>112</v>
      </c>
      <c r="F9" s="35" t="s">
        <v>184</v>
      </c>
      <c r="G9" s="35" t="s">
        <v>186</v>
      </c>
      <c r="H9" s="193">
        <v>2</v>
      </c>
      <c r="I9" s="162"/>
      <c r="J9" s="160">
        <f t="shared" si="1"/>
        <v>0</v>
      </c>
      <c r="K9" s="194">
        <v>2020505730023</v>
      </c>
      <c r="L9" s="195" t="s">
        <v>105</v>
      </c>
      <c r="M9" s="181" t="s">
        <v>136</v>
      </c>
      <c r="N9" s="205" t="s">
        <v>207</v>
      </c>
      <c r="O9" s="152" t="s">
        <v>45</v>
      </c>
      <c r="P9" s="152">
        <v>44562</v>
      </c>
      <c r="Q9" s="152">
        <v>44926</v>
      </c>
      <c r="R9" s="197" t="s">
        <v>237</v>
      </c>
      <c r="S9" s="156" t="s">
        <v>125</v>
      </c>
      <c r="T9" s="5">
        <v>6</v>
      </c>
      <c r="U9" s="92"/>
      <c r="V9" s="168" t="str">
        <f t="shared" si="2"/>
        <v>0</v>
      </c>
      <c r="W9" s="198"/>
      <c r="X9" s="206">
        <v>52500000</v>
      </c>
      <c r="Y9" s="207">
        <v>25000000</v>
      </c>
      <c r="Z9" s="201" t="s">
        <v>210</v>
      </c>
      <c r="AA9" s="60"/>
      <c r="AB9" s="58"/>
      <c r="AC9" s="146">
        <f t="shared" si="0"/>
        <v>0</v>
      </c>
      <c r="AD9" s="58"/>
      <c r="AE9" s="156" t="s">
        <v>134</v>
      </c>
      <c r="AF9" s="59">
        <v>8454</v>
      </c>
      <c r="AG9" s="156" t="s">
        <v>127</v>
      </c>
      <c r="AH9" s="156" t="s">
        <v>130</v>
      </c>
      <c r="AI9" s="39"/>
    </row>
    <row r="10" spans="1:35" ht="103.5" customHeight="1">
      <c r="A10" s="7" t="s">
        <v>115</v>
      </c>
      <c r="B10" s="31" t="s">
        <v>103</v>
      </c>
      <c r="C10" s="31" t="s">
        <v>245</v>
      </c>
      <c r="D10" s="195" t="s">
        <v>109</v>
      </c>
      <c r="E10" s="35" t="s">
        <v>113</v>
      </c>
      <c r="F10" s="35" t="s">
        <v>184</v>
      </c>
      <c r="G10" s="121" t="str">
        <f>'[1]Plan Indicativo'!$Z$136</f>
        <v>Escuelas de música adecuadas y dotadas</v>
      </c>
      <c r="H10" s="193">
        <v>1</v>
      </c>
      <c r="I10" s="162"/>
      <c r="J10" s="160">
        <f t="shared" si="1"/>
        <v>0</v>
      </c>
      <c r="K10" s="194">
        <v>2020505730023</v>
      </c>
      <c r="L10" s="195" t="s">
        <v>105</v>
      </c>
      <c r="M10" s="181" t="s">
        <v>136</v>
      </c>
      <c r="N10" s="205" t="s">
        <v>208</v>
      </c>
      <c r="O10" s="152" t="s">
        <v>45</v>
      </c>
      <c r="P10" s="152">
        <v>44562</v>
      </c>
      <c r="Q10" s="152">
        <v>44926</v>
      </c>
      <c r="R10" s="197" t="s">
        <v>238</v>
      </c>
      <c r="S10" s="156" t="s">
        <v>125</v>
      </c>
      <c r="T10" s="5">
        <v>3</v>
      </c>
      <c r="U10" s="92"/>
      <c r="V10" s="168" t="str">
        <f t="shared" si="2"/>
        <v>0</v>
      </c>
      <c r="W10" s="208"/>
      <c r="X10" s="206">
        <v>93424722</v>
      </c>
      <c r="Y10" s="207">
        <v>50000000</v>
      </c>
      <c r="Z10" s="201" t="s">
        <v>210</v>
      </c>
      <c r="AA10" s="60"/>
      <c r="AB10" s="201"/>
      <c r="AC10" s="146">
        <f t="shared" si="0"/>
        <v>0</v>
      </c>
      <c r="AD10" s="209"/>
      <c r="AE10" s="203" t="s">
        <v>134</v>
      </c>
      <c r="AF10" s="59">
        <v>8454</v>
      </c>
      <c r="AG10" s="156" t="s">
        <v>127</v>
      </c>
      <c r="AH10" s="156" t="s">
        <v>130</v>
      </c>
      <c r="AI10" s="39"/>
    </row>
    <row r="11" spans="1:35" ht="87.75" customHeight="1">
      <c r="A11" s="7" t="s">
        <v>115</v>
      </c>
      <c r="B11" s="31" t="s">
        <v>103</v>
      </c>
      <c r="C11" s="31" t="s">
        <v>245</v>
      </c>
      <c r="D11" s="31" t="s">
        <v>110</v>
      </c>
      <c r="E11" s="195" t="s">
        <v>114</v>
      </c>
      <c r="F11" s="31" t="s">
        <v>184</v>
      </c>
      <c r="G11" s="121" t="str">
        <f>'[1]Plan Indicativo'!$Z$118</f>
        <v>Estímulos otorgados</v>
      </c>
      <c r="H11" s="177">
        <v>3</v>
      </c>
      <c r="I11" s="162"/>
      <c r="J11" s="160">
        <f t="shared" si="1"/>
        <v>0</v>
      </c>
      <c r="K11" s="210">
        <v>2020505730060</v>
      </c>
      <c r="L11" s="61" t="s">
        <v>137</v>
      </c>
      <c r="M11" s="181" t="s">
        <v>139</v>
      </c>
      <c r="N11" s="205" t="s">
        <v>138</v>
      </c>
      <c r="O11" s="152" t="s">
        <v>45</v>
      </c>
      <c r="P11" s="152">
        <v>44562</v>
      </c>
      <c r="Q11" s="152">
        <v>44926</v>
      </c>
      <c r="R11" s="197" t="s">
        <v>240</v>
      </c>
      <c r="S11" s="156" t="s">
        <v>125</v>
      </c>
      <c r="T11" s="5">
        <v>1</v>
      </c>
      <c r="U11" s="92"/>
      <c r="V11" s="168" t="str">
        <f t="shared" si="2"/>
        <v>0</v>
      </c>
      <c r="W11" s="211"/>
      <c r="X11" s="206">
        <v>70000000</v>
      </c>
      <c r="Y11" s="212">
        <v>46666079.67</v>
      </c>
      <c r="Z11" s="213" t="s">
        <v>210</v>
      </c>
      <c r="AA11" s="60"/>
      <c r="AB11" s="58"/>
      <c r="AC11" s="146">
        <f t="shared" si="0"/>
        <v>0</v>
      </c>
      <c r="AD11" s="58"/>
      <c r="AE11" s="156" t="s">
        <v>184</v>
      </c>
      <c r="AF11" s="59">
        <v>30312</v>
      </c>
      <c r="AG11" s="156" t="s">
        <v>127</v>
      </c>
      <c r="AH11" s="156" t="s">
        <v>130</v>
      </c>
      <c r="AI11" s="39"/>
    </row>
    <row r="12" spans="1:35" ht="110.25" customHeight="1" hidden="1">
      <c r="A12" s="214" t="s">
        <v>115</v>
      </c>
      <c r="B12" s="215" t="s">
        <v>104</v>
      </c>
      <c r="C12" s="216" t="s">
        <v>120</v>
      </c>
      <c r="D12" s="217" t="s">
        <v>140</v>
      </c>
      <c r="E12" s="218" t="s">
        <v>141</v>
      </c>
      <c r="F12" s="31" t="s">
        <v>184</v>
      </c>
      <c r="G12" s="121" t="str">
        <f>'[1]Plan Indicativo'!$Z$122</f>
        <v>Procesos de salvaguardia efectiva del patrimonio inmaterial realizados</v>
      </c>
      <c r="H12" s="93"/>
      <c r="I12" s="94"/>
      <c r="J12" s="8"/>
      <c r="K12" s="219">
        <v>2020505730048</v>
      </c>
      <c r="L12" s="112" t="s">
        <v>168</v>
      </c>
      <c r="M12" s="157" t="s">
        <v>169</v>
      </c>
      <c r="N12" s="220" t="s">
        <v>187</v>
      </c>
      <c r="O12" s="151" t="s">
        <v>45</v>
      </c>
      <c r="P12" s="151">
        <v>44562</v>
      </c>
      <c r="Q12" s="151">
        <v>44926</v>
      </c>
      <c r="R12" s="221" t="s">
        <v>170</v>
      </c>
      <c r="S12" s="154" t="s">
        <v>171</v>
      </c>
      <c r="T12" s="164">
        <v>2</v>
      </c>
      <c r="U12" s="166"/>
      <c r="V12" s="95" t="str">
        <f t="shared" si="2"/>
        <v>0</v>
      </c>
      <c r="W12" s="222"/>
      <c r="X12" s="223"/>
      <c r="Y12" s="223"/>
      <c r="Z12" s="224"/>
      <c r="AA12" s="96"/>
      <c r="AB12" s="97"/>
      <c r="AC12" s="111"/>
      <c r="AD12" s="98"/>
      <c r="AE12" s="155"/>
      <c r="AF12" s="99"/>
      <c r="AG12" s="155" t="s">
        <v>127</v>
      </c>
      <c r="AH12" s="100" t="s">
        <v>156</v>
      </c>
      <c r="AI12" s="154"/>
    </row>
    <row r="13" spans="1:35" ht="15">
      <c r="A13" s="101" t="s">
        <v>46</v>
      </c>
      <c r="B13" s="101"/>
      <c r="C13" s="101"/>
      <c r="D13" s="101"/>
      <c r="E13" s="357"/>
      <c r="F13" s="357"/>
      <c r="G13" s="357"/>
      <c r="H13" s="357"/>
      <c r="I13" s="357"/>
      <c r="J13" s="357"/>
      <c r="K13" s="101"/>
      <c r="L13" s="101"/>
      <c r="M13" s="101"/>
      <c r="N13" s="101"/>
      <c r="O13" s="101"/>
      <c r="P13" s="101"/>
      <c r="Q13" s="101"/>
      <c r="R13" s="358"/>
      <c r="S13" s="358"/>
      <c r="T13" s="102">
        <f>SUM(T6:T12)</f>
        <v>31</v>
      </c>
      <c r="U13" s="102">
        <f>SUM(U6:U12)</f>
        <v>0</v>
      </c>
      <c r="V13" s="103">
        <f aca="true" t="shared" si="3" ref="V13">IF(T13=0,"0",_xlfn.IFERROR(U13/T13,0))</f>
        <v>0</v>
      </c>
      <c r="W13" s="104"/>
      <c r="X13" s="104"/>
      <c r="Y13" s="105">
        <f>SUM(Y6:Y12)</f>
        <v>567773100.8</v>
      </c>
      <c r="Z13" s="106"/>
      <c r="AA13" s="107">
        <f>SUM(AA6:AA12)</f>
        <v>0</v>
      </c>
      <c r="AB13" s="108"/>
      <c r="AC13" s="109" t="str">
        <f aca="true" t="shared" si="4" ref="AC13">IF(AA13=0,"0",_xlfn.IFERROR(AA13/Y13,0))</f>
        <v>0</v>
      </c>
      <c r="AD13" s="108"/>
      <c r="AE13" s="106"/>
      <c r="AF13" s="227">
        <f>SUM(AF6:AF12)</f>
        <v>55674</v>
      </c>
      <c r="AG13" s="110"/>
      <c r="AH13" s="110"/>
      <c r="AI13" s="106"/>
    </row>
    <row r="15" spans="1:35" ht="15">
      <c r="A15" s="270" t="s">
        <v>49</v>
      </c>
      <c r="B15" s="270"/>
      <c r="C15" s="267" t="s">
        <v>50</v>
      </c>
      <c r="D15" s="267"/>
      <c r="E15" s="294"/>
      <c r="F15" s="294"/>
      <c r="G15" s="294"/>
      <c r="H15" s="294"/>
      <c r="I15" s="294"/>
      <c r="J15" s="294"/>
      <c r="K15" s="294"/>
      <c r="L15" s="144" t="s">
        <v>51</v>
      </c>
      <c r="M15" s="145" t="s">
        <v>203</v>
      </c>
      <c r="N15" s="145" t="s">
        <v>203</v>
      </c>
      <c r="O15" s="145" t="s">
        <v>203</v>
      </c>
      <c r="P15" s="145" t="s">
        <v>203</v>
      </c>
      <c r="Q15" s="145"/>
      <c r="R15" s="267" t="s">
        <v>52</v>
      </c>
      <c r="S15" s="267"/>
      <c r="T15" s="296"/>
      <c r="U15" s="296"/>
      <c r="V15" s="296"/>
      <c r="W15" s="296"/>
      <c r="X15" s="296"/>
      <c r="Y15" s="296"/>
      <c r="Z15" s="270" t="s">
        <v>53</v>
      </c>
      <c r="AA15" s="270"/>
      <c r="AB15" s="267" t="s">
        <v>54</v>
      </c>
      <c r="AC15" s="267"/>
      <c r="AD15" s="269"/>
      <c r="AE15" s="269"/>
      <c r="AF15" s="269"/>
      <c r="AG15" s="269"/>
      <c r="AH15" s="269"/>
      <c r="AI15" s="269"/>
    </row>
    <row r="16" spans="1:35" ht="15">
      <c r="A16" s="270"/>
      <c r="B16" s="270"/>
      <c r="C16" s="264" t="s">
        <v>55</v>
      </c>
      <c r="D16" s="264"/>
      <c r="E16" s="266" t="s">
        <v>166</v>
      </c>
      <c r="F16" s="266"/>
      <c r="G16" s="266"/>
      <c r="H16" s="266"/>
      <c r="I16" s="266"/>
      <c r="J16" s="266"/>
      <c r="K16" s="266"/>
      <c r="L16" s="145" t="s">
        <v>55</v>
      </c>
      <c r="M16" s="145">
        <v>3177675501</v>
      </c>
      <c r="N16" s="145">
        <v>3177675501</v>
      </c>
      <c r="O16" s="145">
        <v>3177675501</v>
      </c>
      <c r="P16" s="145">
        <v>3177675501</v>
      </c>
      <c r="Q16" s="145"/>
      <c r="R16" s="267" t="s">
        <v>55</v>
      </c>
      <c r="S16" s="267"/>
      <c r="T16" s="237" t="s">
        <v>221</v>
      </c>
      <c r="U16" s="238"/>
      <c r="V16" s="238"/>
      <c r="W16" s="238"/>
      <c r="X16" s="238"/>
      <c r="Y16" s="239"/>
      <c r="Z16" s="270"/>
      <c r="AA16" s="270"/>
      <c r="AB16" s="267" t="s">
        <v>56</v>
      </c>
      <c r="AC16" s="267"/>
      <c r="AD16" s="269"/>
      <c r="AE16" s="269"/>
      <c r="AF16" s="269"/>
      <c r="AG16" s="269"/>
      <c r="AH16" s="269"/>
      <c r="AI16" s="269"/>
    </row>
    <row r="17" spans="1:35" ht="15">
      <c r="A17" s="270"/>
      <c r="B17" s="270"/>
      <c r="C17" s="264" t="s">
        <v>57</v>
      </c>
      <c r="D17" s="264"/>
      <c r="E17" s="266">
        <v>3124208036</v>
      </c>
      <c r="F17" s="266"/>
      <c r="G17" s="266"/>
      <c r="H17" s="266"/>
      <c r="I17" s="266"/>
      <c r="J17" s="266"/>
      <c r="K17" s="266"/>
      <c r="L17" s="145" t="s">
        <v>57</v>
      </c>
      <c r="M17" s="145" t="s">
        <v>204</v>
      </c>
      <c r="N17" s="145" t="s">
        <v>204</v>
      </c>
      <c r="O17" s="145" t="s">
        <v>204</v>
      </c>
      <c r="P17" s="145" t="s">
        <v>204</v>
      </c>
      <c r="Q17" s="145"/>
      <c r="R17" s="267" t="s">
        <v>57</v>
      </c>
      <c r="S17" s="267"/>
      <c r="T17" s="237">
        <v>3112936860</v>
      </c>
      <c r="U17" s="238"/>
      <c r="V17" s="238"/>
      <c r="W17" s="238"/>
      <c r="X17" s="238"/>
      <c r="Y17" s="239"/>
      <c r="Z17" s="270"/>
      <c r="AA17" s="270"/>
      <c r="AB17" s="267" t="s">
        <v>58</v>
      </c>
      <c r="AC17" s="267"/>
      <c r="AD17" s="269"/>
      <c r="AE17" s="269"/>
      <c r="AF17" s="269"/>
      <c r="AG17" s="269"/>
      <c r="AH17" s="269"/>
      <c r="AI17" s="269"/>
    </row>
    <row r="18" spans="1:35" ht="15">
      <c r="A18" s="270"/>
      <c r="B18" s="270"/>
      <c r="C18" s="264" t="s">
        <v>59</v>
      </c>
      <c r="D18" s="264"/>
      <c r="E18" s="266" t="s">
        <v>167</v>
      </c>
      <c r="F18" s="266"/>
      <c r="G18" s="266"/>
      <c r="H18" s="266"/>
      <c r="I18" s="266"/>
      <c r="J18" s="266"/>
      <c r="K18" s="266"/>
      <c r="L18" s="145" t="s">
        <v>59</v>
      </c>
      <c r="M18" s="145" t="s">
        <v>202</v>
      </c>
      <c r="N18" s="145" t="s">
        <v>202</v>
      </c>
      <c r="O18" s="145" t="s">
        <v>202</v>
      </c>
      <c r="P18" s="145" t="s">
        <v>202</v>
      </c>
      <c r="Q18" s="145"/>
      <c r="R18" s="267" t="s">
        <v>59</v>
      </c>
      <c r="S18" s="267"/>
      <c r="T18" s="237" t="s">
        <v>222</v>
      </c>
      <c r="U18" s="238"/>
      <c r="V18" s="238"/>
      <c r="W18" s="238"/>
      <c r="X18" s="238"/>
      <c r="Y18" s="239"/>
      <c r="Z18" s="270"/>
      <c r="AA18" s="270"/>
      <c r="AB18" s="267" t="s">
        <v>60</v>
      </c>
      <c r="AC18" s="267"/>
      <c r="AD18" s="269"/>
      <c r="AE18" s="269"/>
      <c r="AF18" s="269"/>
      <c r="AG18" s="269"/>
      <c r="AH18" s="269"/>
      <c r="AI18" s="269"/>
    </row>
    <row r="19" spans="1:35" ht="15">
      <c r="A19" s="270"/>
      <c r="B19" s="270"/>
      <c r="C19" s="264" t="s">
        <v>61</v>
      </c>
      <c r="D19" s="264"/>
      <c r="E19" s="265" t="s">
        <v>202</v>
      </c>
      <c r="F19" s="265"/>
      <c r="G19" s="265"/>
      <c r="H19" s="266"/>
      <c r="I19" s="266"/>
      <c r="J19" s="266"/>
      <c r="K19" s="266"/>
      <c r="L19" s="145" t="s">
        <v>61</v>
      </c>
      <c r="R19" s="267" t="s">
        <v>61</v>
      </c>
      <c r="S19" s="267"/>
      <c r="T19" s="234" t="s">
        <v>220</v>
      </c>
      <c r="U19" s="235"/>
      <c r="V19" s="235"/>
      <c r="W19" s="235"/>
      <c r="X19" s="235"/>
      <c r="Y19" s="236"/>
      <c r="Z19" s="270"/>
      <c r="AA19" s="270"/>
      <c r="AB19" s="267" t="s">
        <v>62</v>
      </c>
      <c r="AC19" s="267"/>
      <c r="AD19" s="263"/>
      <c r="AE19" s="263"/>
      <c r="AF19" s="263"/>
      <c r="AG19" s="263"/>
      <c r="AH19" s="263"/>
      <c r="AI19" s="263"/>
    </row>
  </sheetData>
  <protectedRanges>
    <protectedRange sqref="AF6:AF12" name="Rango5_12"/>
    <protectedRange sqref="AC12:AC13" name="Rango3_11"/>
    <protectedRange sqref="V6:V13" name="Rango2_11"/>
    <protectedRange sqref="AC6:AC11" name="Rango3_11_1_1"/>
  </protectedRanges>
  <mergeCells count="100">
    <mergeCell ref="N4:N5"/>
    <mergeCell ref="Y2:Z2"/>
    <mergeCell ref="AB2:AD2"/>
    <mergeCell ref="AE2:AI2"/>
    <mergeCell ref="A3:J3"/>
    <mergeCell ref="K3:Q3"/>
    <mergeCell ref="R3:X3"/>
    <mergeCell ref="Y3:AD3"/>
    <mergeCell ref="AG3:AI3"/>
    <mergeCell ref="AE3:AF3"/>
    <mergeCell ref="AG4:AH4"/>
    <mergeCell ref="X4:X5"/>
    <mergeCell ref="L4:L5"/>
    <mergeCell ref="A15:B19"/>
    <mergeCell ref="C15:D15"/>
    <mergeCell ref="E15:K15"/>
    <mergeCell ref="E19:K19"/>
    <mergeCell ref="C16:D16"/>
    <mergeCell ref="C18:D18"/>
    <mergeCell ref="A7:A8"/>
    <mergeCell ref="B7:B8"/>
    <mergeCell ref="C7:C8"/>
    <mergeCell ref="D7:D8"/>
    <mergeCell ref="F4:F5"/>
    <mergeCell ref="G4:G5"/>
    <mergeCell ref="A4:A5"/>
    <mergeCell ref="B4:B5"/>
    <mergeCell ref="C4:C5"/>
    <mergeCell ref="D4:D5"/>
    <mergeCell ref="E4:E5"/>
    <mergeCell ref="E7:E8"/>
    <mergeCell ref="AD15:AI15"/>
    <mergeCell ref="E16:K16"/>
    <mergeCell ref="R16:S16"/>
    <mergeCell ref="T16:Y16"/>
    <mergeCell ref="AB16:AC16"/>
    <mergeCell ref="AD16:AI16"/>
    <mergeCell ref="T15:Y15"/>
    <mergeCell ref="E13:J13"/>
    <mergeCell ref="R13:S13"/>
    <mergeCell ref="R15:S15"/>
    <mergeCell ref="M7:M8"/>
    <mergeCell ref="N7:N8"/>
    <mergeCell ref="O7:O8"/>
    <mergeCell ref="P7:P8"/>
    <mergeCell ref="Q7:Q8"/>
    <mergeCell ref="A1:P1"/>
    <mergeCell ref="A2:B2"/>
    <mergeCell ref="M2:Q2"/>
    <mergeCell ref="S2:U2"/>
    <mergeCell ref="V2:W2"/>
    <mergeCell ref="C2:K2"/>
    <mergeCell ref="C17:D17"/>
    <mergeCell ref="E17:K17"/>
    <mergeCell ref="R17:S17"/>
    <mergeCell ref="T17:Y17"/>
    <mergeCell ref="AB17:AC17"/>
    <mergeCell ref="Z15:AA19"/>
    <mergeCell ref="AB15:AC15"/>
    <mergeCell ref="C19:D19"/>
    <mergeCell ref="R19:S19"/>
    <mergeCell ref="E18:K18"/>
    <mergeCell ref="R18:S18"/>
    <mergeCell ref="T19:Y19"/>
    <mergeCell ref="AB19:AC19"/>
    <mergeCell ref="AF7:AF8"/>
    <mergeCell ref="AG7:AG8"/>
    <mergeCell ref="T7:T8"/>
    <mergeCell ref="U7:U8"/>
    <mergeCell ref="V7:V8"/>
    <mergeCell ref="W7:W8"/>
    <mergeCell ref="T18:Y18"/>
    <mergeCell ref="AB18:AC18"/>
    <mergeCell ref="AD17:AI17"/>
    <mergeCell ref="AD18:AI18"/>
    <mergeCell ref="AD19:AI19"/>
    <mergeCell ref="AH7:AH8"/>
    <mergeCell ref="AI7:AI8"/>
    <mergeCell ref="Y4:Z4"/>
    <mergeCell ref="AA4:AB4"/>
    <mergeCell ref="AD4:AD5"/>
    <mergeCell ref="AD7:AD8"/>
    <mergeCell ref="AE7:AE8"/>
    <mergeCell ref="AE4:AF4"/>
    <mergeCell ref="S4:S5"/>
    <mergeCell ref="T4:U4"/>
    <mergeCell ref="W4:W5"/>
    <mergeCell ref="X7:X8"/>
    <mergeCell ref="F7:F8"/>
    <mergeCell ref="G7:G8"/>
    <mergeCell ref="H7:H8"/>
    <mergeCell ref="I7:I8"/>
    <mergeCell ref="K7:K8"/>
    <mergeCell ref="L7:L8"/>
    <mergeCell ref="M4:M5"/>
    <mergeCell ref="O4:O5"/>
    <mergeCell ref="R7:R8"/>
    <mergeCell ref="S7:S8"/>
    <mergeCell ref="R4:R5"/>
    <mergeCell ref="K4:K5"/>
  </mergeCells>
  <conditionalFormatting sqref="V13 AC13">
    <cfRule type="cellIs" priority="313" dxfId="9" operator="greaterThan" stopIfTrue="1">
      <formula>1</formula>
    </cfRule>
    <cfRule type="cellIs" priority="314" dxfId="8" operator="between" stopIfTrue="1">
      <formula>0.75</formula>
      <formula>1</formula>
    </cfRule>
    <cfRule type="cellIs" priority="315" dxfId="7" operator="between" stopIfTrue="1">
      <formula>0.5</formula>
      <formula>0.7499</formula>
    </cfRule>
    <cfRule type="cellIs" priority="316" dxfId="6" operator="between" stopIfTrue="1">
      <formula>0.25</formula>
      <formula>0.4999</formula>
    </cfRule>
    <cfRule type="cellIs" priority="317" dxfId="3" operator="between">
      <formula>0</formula>
      <formula>0.2499</formula>
    </cfRule>
  </conditionalFormatting>
  <conditionalFormatting sqref="V13 AC13">
    <cfRule type="cellIs" priority="308" dxfId="3" operator="between">
      <formula>2.01</formula>
      <formula>100</formula>
    </cfRule>
    <cfRule type="cellIs" priority="309" dxfId="3" operator="between" stopIfTrue="1">
      <formula>1.75</formula>
      <formula>2</formula>
    </cfRule>
    <cfRule type="cellIs" priority="310" dxfId="2" operator="between" stopIfTrue="1">
      <formula>1.5</formula>
      <formula>1.7499</formula>
    </cfRule>
    <cfRule type="cellIs" priority="311" dxfId="1" operator="between" stopIfTrue="1">
      <formula>1.249</formula>
      <formula>1.499</formula>
    </cfRule>
    <cfRule type="cellIs" priority="312" dxfId="0" operator="between" stopIfTrue="1">
      <formula>1.05</formula>
      <formula>1.2499</formula>
    </cfRule>
  </conditionalFormatting>
  <conditionalFormatting sqref="V6 AC12">
    <cfRule type="cellIs" priority="303" dxfId="9" operator="greaterThan" stopIfTrue="1">
      <formula>1</formula>
    </cfRule>
    <cfRule type="cellIs" priority="304" dxfId="8" operator="between" stopIfTrue="1">
      <formula>0.75</formula>
      <formula>1</formula>
    </cfRule>
    <cfRule type="cellIs" priority="305" dxfId="7" operator="between" stopIfTrue="1">
      <formula>0.5</formula>
      <formula>0.7499</formula>
    </cfRule>
    <cfRule type="cellIs" priority="306" dxfId="6" operator="between" stopIfTrue="1">
      <formula>0.25</formula>
      <formula>0.4999</formula>
    </cfRule>
    <cfRule type="cellIs" priority="307" dxfId="3" operator="between">
      <formula>0</formula>
      <formula>0.2499</formula>
    </cfRule>
  </conditionalFormatting>
  <conditionalFormatting sqref="V6 AC12">
    <cfRule type="cellIs" priority="298" dxfId="3" operator="between">
      <formula>2.01</formula>
      <formula>100</formula>
    </cfRule>
    <cfRule type="cellIs" priority="299" dxfId="3" operator="between" stopIfTrue="1">
      <formula>1.75</formula>
      <formula>2</formula>
    </cfRule>
    <cfRule type="cellIs" priority="300" dxfId="2" operator="between" stopIfTrue="1">
      <formula>1.5</formula>
      <formula>1.7499</formula>
    </cfRule>
    <cfRule type="cellIs" priority="301" dxfId="1" operator="between" stopIfTrue="1">
      <formula>1.249</formula>
      <formula>1.499</formula>
    </cfRule>
    <cfRule type="cellIs" priority="302" dxfId="0" operator="between" stopIfTrue="1">
      <formula>1.05</formula>
      <formula>1.2499</formula>
    </cfRule>
  </conditionalFormatting>
  <conditionalFormatting sqref="J12">
    <cfRule type="cellIs" priority="278" dxfId="3" operator="between">
      <formula>2.01</formula>
      <formula>100</formula>
    </cfRule>
    <cfRule type="cellIs" priority="279" dxfId="3" operator="between" stopIfTrue="1">
      <formula>1.75</formula>
      <formula>2</formula>
    </cfRule>
    <cfRule type="cellIs" priority="280" dxfId="2" operator="between" stopIfTrue="1">
      <formula>1.5</formula>
      <formula>1.7499</formula>
    </cfRule>
    <cfRule type="cellIs" priority="281" dxfId="1" operator="between" stopIfTrue="1">
      <formula>1.249</formula>
      <formula>1.499</formula>
    </cfRule>
    <cfRule type="cellIs" priority="282" dxfId="0" operator="between" stopIfTrue="1">
      <formula>1.05</formula>
      <formula>1.2499</formula>
    </cfRule>
  </conditionalFormatting>
  <conditionalFormatting sqref="J12">
    <cfRule type="cellIs" priority="283" dxfId="9" operator="greaterThan" stopIfTrue="1">
      <formula>1</formula>
    </cfRule>
    <cfRule type="cellIs" priority="284" dxfId="8" operator="between" stopIfTrue="1">
      <formula>0.75</formula>
      <formula>1</formula>
    </cfRule>
    <cfRule type="cellIs" priority="285" dxfId="7" operator="between" stopIfTrue="1">
      <formula>0.5</formula>
      <formula>0.7499</formula>
    </cfRule>
    <cfRule type="cellIs" priority="286" dxfId="6" operator="between" stopIfTrue="1">
      <formula>0.25</formula>
      <formula>0.4999</formula>
    </cfRule>
    <cfRule type="cellIs" priority="287" dxfId="3" operator="between">
      <formula>0</formula>
      <formula>0.2499</formula>
    </cfRule>
  </conditionalFormatting>
  <conditionalFormatting sqref="V7 V9:V12">
    <cfRule type="cellIs" priority="56" dxfId="9" operator="greaterThan" stopIfTrue="1">
      <formula>1</formula>
    </cfRule>
    <cfRule type="cellIs" priority="57" dxfId="8" operator="between" stopIfTrue="1">
      <formula>0.75</formula>
      <formula>1</formula>
    </cfRule>
    <cfRule type="cellIs" priority="58" dxfId="7" operator="between" stopIfTrue="1">
      <formula>0.5</formula>
      <formula>0.7499</formula>
    </cfRule>
    <cfRule type="cellIs" priority="59" dxfId="6" operator="between" stopIfTrue="1">
      <formula>0.25</formula>
      <formula>0.4999</formula>
    </cfRule>
    <cfRule type="cellIs" priority="60" dxfId="3" operator="between">
      <formula>0</formula>
      <formula>0.2499</formula>
    </cfRule>
  </conditionalFormatting>
  <conditionalFormatting sqref="V7 V9:V12">
    <cfRule type="cellIs" priority="51" dxfId="3" operator="between">
      <formula>2.01</formula>
      <formula>100</formula>
    </cfRule>
    <cfRule type="cellIs" priority="52" dxfId="3" operator="between" stopIfTrue="1">
      <formula>1.75</formula>
      <formula>2</formula>
    </cfRule>
    <cfRule type="cellIs" priority="53" dxfId="2" operator="between" stopIfTrue="1">
      <formula>1.5</formula>
      <formula>1.7499</formula>
    </cfRule>
    <cfRule type="cellIs" priority="54" dxfId="1" operator="between" stopIfTrue="1">
      <formula>1.249</formula>
      <formula>1.499</formula>
    </cfRule>
    <cfRule type="cellIs" priority="55" dxfId="0" operator="between" stopIfTrue="1">
      <formula>1.05</formula>
      <formula>1.2499</formula>
    </cfRule>
  </conditionalFormatting>
  <conditionalFormatting sqref="J6">
    <cfRule type="cellIs" priority="41" dxfId="9" operator="greaterThan" stopIfTrue="1">
      <formula>1</formula>
    </cfRule>
    <cfRule type="cellIs" priority="42" dxfId="8" operator="between" stopIfTrue="1">
      <formula>0.75</formula>
      <formula>1</formula>
    </cfRule>
    <cfRule type="cellIs" priority="43" dxfId="7" operator="between" stopIfTrue="1">
      <formula>0.5</formula>
      <formula>0.7499</formula>
    </cfRule>
    <cfRule type="cellIs" priority="44" dxfId="6" operator="between" stopIfTrue="1">
      <formula>0.25</formula>
      <formula>0.4999</formula>
    </cfRule>
    <cfRule type="cellIs" priority="45" dxfId="3" operator="between">
      <formula>0</formula>
      <formula>0.2499</formula>
    </cfRule>
  </conditionalFormatting>
  <conditionalFormatting sqref="J6">
    <cfRule type="cellIs" priority="46" dxfId="3" operator="between">
      <formula>2.01</formula>
      <formula>100</formula>
    </cfRule>
    <cfRule type="cellIs" priority="47" dxfId="3" operator="between" stopIfTrue="1">
      <formula>1.75</formula>
      <formula>2</formula>
    </cfRule>
    <cfRule type="cellIs" priority="48" dxfId="2" operator="between" stopIfTrue="1">
      <formula>1.5</formula>
      <formula>1.7499</formula>
    </cfRule>
    <cfRule type="cellIs" priority="49" dxfId="1" operator="between" stopIfTrue="1">
      <formula>1.249</formula>
      <formula>1.499</formula>
    </cfRule>
    <cfRule type="cellIs" priority="50" dxfId="0" operator="between" stopIfTrue="1">
      <formula>1.05</formula>
      <formula>1.2499</formula>
    </cfRule>
  </conditionalFormatting>
  <conditionalFormatting sqref="J7:J11">
    <cfRule type="cellIs" priority="31" dxfId="9" operator="greaterThan" stopIfTrue="1">
      <formula>1</formula>
    </cfRule>
    <cfRule type="cellIs" priority="32" dxfId="8" operator="between" stopIfTrue="1">
      <formula>0.75</formula>
      <formula>1</formula>
    </cfRule>
    <cfRule type="cellIs" priority="33" dxfId="7" operator="between" stopIfTrue="1">
      <formula>0.5</formula>
      <formula>0.7499</formula>
    </cfRule>
    <cfRule type="cellIs" priority="34" dxfId="6" operator="between" stopIfTrue="1">
      <formula>0.25</formula>
      <formula>0.4999</formula>
    </cfRule>
    <cfRule type="cellIs" priority="35" dxfId="3" operator="between">
      <formula>0</formula>
      <formula>0.2499</formula>
    </cfRule>
  </conditionalFormatting>
  <conditionalFormatting sqref="J7:J11">
    <cfRule type="cellIs" priority="36" dxfId="3" operator="between">
      <formula>2.01</formula>
      <formula>100</formula>
    </cfRule>
    <cfRule type="cellIs" priority="37" dxfId="3" operator="between" stopIfTrue="1">
      <formula>1.75</formula>
      <formula>2</formula>
    </cfRule>
    <cfRule type="cellIs" priority="38" dxfId="2" operator="between" stopIfTrue="1">
      <formula>1.5</formula>
      <formula>1.7499</formula>
    </cfRule>
    <cfRule type="cellIs" priority="39" dxfId="1" operator="between" stopIfTrue="1">
      <formula>1.249</formula>
      <formula>1.499</formula>
    </cfRule>
    <cfRule type="cellIs" priority="40" dxfId="0" operator="between" stopIfTrue="1">
      <formula>1.05</formula>
      <formula>1.2499</formula>
    </cfRule>
  </conditionalFormatting>
  <conditionalFormatting sqref="AC6">
    <cfRule type="cellIs" priority="13" dxfId="3" operator="between">
      <formula>2.01</formula>
      <formula>100</formula>
    </cfRule>
    <cfRule type="cellIs" priority="14" dxfId="3" operator="between" stopIfTrue="1">
      <formula>1.75</formula>
      <formula>2</formula>
    </cfRule>
    <cfRule type="cellIs" priority="15" dxfId="2" operator="between" stopIfTrue="1">
      <formula>1.5</formula>
      <formula>1.7499</formula>
    </cfRule>
    <cfRule type="cellIs" priority="16" dxfId="1" operator="between" stopIfTrue="1">
      <formula>1.249</formula>
      <formula>1.499</formula>
    </cfRule>
    <cfRule type="cellIs" priority="17" dxfId="0" operator="between" stopIfTrue="1">
      <formula>1.05</formula>
      <formula>1.2499</formula>
    </cfRule>
  </conditionalFormatting>
  <conditionalFormatting sqref="AC6">
    <cfRule type="cellIs" priority="11" dxfId="6" operator="between" stopIfTrue="1">
      <formula>0.25</formula>
      <formula>0.4999</formula>
    </cfRule>
    <cfRule type="cellIs" priority="12" dxfId="3" operator="between">
      <formula>0</formula>
      <formula>0.2499</formula>
    </cfRule>
    <cfRule type="cellIs" priority="18" dxfId="9" operator="greaterThan" stopIfTrue="1">
      <formula>1</formula>
    </cfRule>
  </conditionalFormatting>
  <conditionalFormatting sqref="AC7:AC11">
    <cfRule type="cellIs" priority="3" dxfId="3" operator="between">
      <formula>2.01</formula>
      <formula>100</formula>
    </cfRule>
    <cfRule type="cellIs" priority="4" dxfId="3" operator="between" stopIfTrue="1">
      <formula>1.75</formula>
      <formula>2</formula>
    </cfRule>
    <cfRule type="cellIs" priority="5" dxfId="2" operator="between" stopIfTrue="1">
      <formula>1.5</formula>
      <formula>1.7499</formula>
    </cfRule>
    <cfRule type="cellIs" priority="6" dxfId="1" operator="between" stopIfTrue="1">
      <formula>1.249</formula>
      <formula>1.499</formula>
    </cfRule>
    <cfRule type="cellIs" priority="7" dxfId="0" operator="between" stopIfTrue="1">
      <formula>1.05</formula>
      <formula>1.2499</formula>
    </cfRule>
  </conditionalFormatting>
  <conditionalFormatting sqref="AC7:AC11">
    <cfRule type="cellIs" priority="1" dxfId="8" operator="between" stopIfTrue="1">
      <formula>0.75</formula>
      <formula>1</formula>
    </cfRule>
    <cfRule type="cellIs" priority="1" dxfId="6" operator="between" stopIfTrue="1">
      <formula>0.25</formula>
      <formula>0.4999</formula>
    </cfRule>
    <cfRule type="cellIs" priority="2" dxfId="7" operator="between" stopIfTrue="1">
      <formula>0.5</formula>
      <formula>0.7499</formula>
    </cfRule>
    <cfRule type="cellIs" priority="2" dxfId="3" operator="between">
      <formula>0</formula>
      <formula>0.2499</formula>
    </cfRule>
    <cfRule type="cellIs" priority="8" dxfId="9" operator="greaterThan" stopIfTrue="1">
      <formula>1</formula>
    </cfRule>
  </conditionalFormatting>
  <printOptions/>
  <pageMargins left="0.7" right="0.7" top="0.75" bottom="0.75" header="0.3" footer="0.3"/>
  <pageSetup fitToHeight="0" fitToWidth="0" horizontalDpi="600" verticalDpi="600" orientation="landscape" paperSize="5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8000860214233"/>
  </sheetPr>
  <dimension ref="A2:AJ30"/>
  <sheetViews>
    <sheetView workbookViewId="0" topLeftCell="A19">
      <selection activeCell="G7" sqref="G7"/>
    </sheetView>
  </sheetViews>
  <sheetFormatPr defaultColWidth="21.28125" defaultRowHeight="15"/>
  <cols>
    <col min="1" max="1" width="22.7109375" style="4" customWidth="1"/>
    <col min="2" max="2" width="18.7109375" style="4" customWidth="1"/>
    <col min="3" max="3" width="16.421875" style="4" customWidth="1"/>
    <col min="4" max="4" width="20.7109375" style="18" customWidth="1"/>
    <col min="5" max="5" width="16.421875" style="19" customWidth="1"/>
    <col min="6" max="6" width="9.421875" style="19" customWidth="1"/>
    <col min="7" max="7" width="16.421875" style="19" customWidth="1"/>
    <col min="8" max="8" width="11.140625" style="20" customWidth="1"/>
    <col min="9" max="9" width="9.28125" style="21" customWidth="1"/>
    <col min="10" max="10" width="11.140625" style="21" customWidth="1"/>
    <col min="11" max="11" width="15.28125" style="21" customWidth="1"/>
    <col min="12" max="13" width="23.28125" style="18" customWidth="1"/>
    <col min="14" max="14" width="26.8515625" style="18" customWidth="1"/>
    <col min="15" max="15" width="13.421875" style="4" bestFit="1" customWidth="1"/>
    <col min="16" max="16" width="14.28125" style="4" customWidth="1"/>
    <col min="17" max="17" width="13.57421875" style="4" customWidth="1"/>
    <col min="18" max="18" width="18.7109375" style="18" customWidth="1"/>
    <col min="19" max="19" width="10.28125" style="4" customWidth="1"/>
    <col min="20" max="20" width="10.00390625" style="4" customWidth="1"/>
    <col min="21" max="21" width="9.421875" style="4" customWidth="1"/>
    <col min="22" max="22" width="12.421875" style="4" customWidth="1"/>
    <col min="23" max="23" width="13.28125" style="25" customWidth="1"/>
    <col min="24" max="24" width="14.57421875" style="4" customWidth="1"/>
    <col min="25" max="25" width="13.421875" style="4" customWidth="1"/>
    <col min="26" max="26" width="11.7109375" style="4" customWidth="1"/>
    <col min="27" max="27" width="10.140625" style="29" customWidth="1"/>
    <col min="28" max="28" width="13.28125" style="4" customWidth="1"/>
    <col min="29" max="29" width="11.00390625" style="4" customWidth="1"/>
    <col min="30" max="30" width="14.421875" style="4" customWidth="1"/>
    <col min="31" max="31" width="8.140625" style="4" customWidth="1"/>
    <col min="32" max="32" width="6.8515625" style="4" customWidth="1"/>
    <col min="33" max="33" width="12.28125" style="4" customWidth="1"/>
    <col min="34" max="34" width="9.421875" style="4" customWidth="1"/>
    <col min="35" max="35" width="15.28125" style="4" customWidth="1"/>
    <col min="36" max="16384" width="21.28125" style="4" customWidth="1"/>
  </cols>
  <sheetData>
    <row r="2" spans="1:21" ht="17.25" customHeight="1">
      <c r="A2" s="272" t="s">
        <v>193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R2" s="23"/>
      <c r="U2" s="24"/>
    </row>
    <row r="3" spans="1:35" ht="38.25" customHeight="1">
      <c r="A3" s="171" t="s">
        <v>0</v>
      </c>
      <c r="B3" s="258" t="s">
        <v>164</v>
      </c>
      <c r="C3" s="259"/>
      <c r="D3" s="259"/>
      <c r="E3" s="259"/>
      <c r="F3" s="259"/>
      <c r="G3" s="259"/>
      <c r="H3" s="259"/>
      <c r="I3" s="259"/>
      <c r="J3" s="259"/>
      <c r="K3" s="260"/>
      <c r="L3" s="141" t="s">
        <v>1</v>
      </c>
      <c r="M3" s="258" t="s">
        <v>122</v>
      </c>
      <c r="N3" s="259"/>
      <c r="O3" s="259"/>
      <c r="P3" s="259"/>
      <c r="Q3" s="260"/>
      <c r="R3" s="9" t="s">
        <v>2</v>
      </c>
      <c r="S3" s="261">
        <v>2022</v>
      </c>
      <c r="T3" s="261"/>
      <c r="U3" s="261"/>
      <c r="V3" s="336" t="s">
        <v>3</v>
      </c>
      <c r="W3" s="336"/>
      <c r="X3" s="169" t="s">
        <v>47</v>
      </c>
      <c r="Y3" s="337" t="s">
        <v>4</v>
      </c>
      <c r="Z3" s="337"/>
      <c r="AA3" s="87"/>
      <c r="AB3" s="338" t="s">
        <v>223</v>
      </c>
      <c r="AC3" s="338"/>
      <c r="AD3" s="338"/>
      <c r="AE3" s="247" t="s">
        <v>224</v>
      </c>
      <c r="AF3" s="247"/>
      <c r="AG3" s="247"/>
      <c r="AH3" s="247"/>
      <c r="AI3" s="247"/>
    </row>
    <row r="4" spans="1:35" ht="37.5" customHeight="1">
      <c r="A4" s="248" t="s">
        <v>48</v>
      </c>
      <c r="B4" s="248"/>
      <c r="C4" s="248"/>
      <c r="D4" s="248"/>
      <c r="E4" s="248"/>
      <c r="F4" s="248"/>
      <c r="G4" s="248"/>
      <c r="H4" s="248"/>
      <c r="I4" s="248"/>
      <c r="J4" s="248"/>
      <c r="K4" s="362" t="s">
        <v>5</v>
      </c>
      <c r="L4" s="363"/>
      <c r="M4" s="363"/>
      <c r="N4" s="363"/>
      <c r="O4" s="363"/>
      <c r="P4" s="363"/>
      <c r="Q4" s="364"/>
      <c r="R4" s="365" t="s">
        <v>6</v>
      </c>
      <c r="S4" s="365"/>
      <c r="T4" s="365"/>
      <c r="U4" s="365"/>
      <c r="V4" s="365"/>
      <c r="W4" s="365"/>
      <c r="X4" s="365"/>
      <c r="Y4" s="366" t="s">
        <v>7</v>
      </c>
      <c r="Z4" s="367"/>
      <c r="AA4" s="367"/>
      <c r="AB4" s="367"/>
      <c r="AC4" s="367"/>
      <c r="AD4" s="368"/>
      <c r="AE4" s="256" t="s">
        <v>8</v>
      </c>
      <c r="AF4" s="257"/>
      <c r="AG4" s="258" t="s">
        <v>9</v>
      </c>
      <c r="AH4" s="259"/>
      <c r="AI4" s="260"/>
    </row>
    <row r="5" spans="1:35" ht="62.25" customHeight="1">
      <c r="A5" s="244" t="s">
        <v>10</v>
      </c>
      <c r="B5" s="289" t="s">
        <v>178</v>
      </c>
      <c r="C5" s="245" t="s">
        <v>12</v>
      </c>
      <c r="D5" s="245" t="s">
        <v>13</v>
      </c>
      <c r="E5" s="241" t="s">
        <v>14</v>
      </c>
      <c r="F5" s="291" t="s">
        <v>179</v>
      </c>
      <c r="G5" s="291" t="s">
        <v>180</v>
      </c>
      <c r="H5" s="135" t="s">
        <v>15</v>
      </c>
      <c r="I5" s="135" t="s">
        <v>16</v>
      </c>
      <c r="J5" s="135" t="s">
        <v>17</v>
      </c>
      <c r="K5" s="241" t="s">
        <v>18</v>
      </c>
      <c r="L5" s="241" t="s">
        <v>19</v>
      </c>
      <c r="M5" s="243" t="s">
        <v>20</v>
      </c>
      <c r="N5" s="287" t="s">
        <v>126</v>
      </c>
      <c r="O5" s="243" t="s">
        <v>21</v>
      </c>
      <c r="P5" s="142" t="s">
        <v>22</v>
      </c>
      <c r="Q5" s="142" t="s">
        <v>23</v>
      </c>
      <c r="R5" s="241" t="s">
        <v>24</v>
      </c>
      <c r="S5" s="241" t="s">
        <v>25</v>
      </c>
      <c r="T5" s="241" t="s">
        <v>26</v>
      </c>
      <c r="U5" s="241"/>
      <c r="V5" s="136" t="s">
        <v>27</v>
      </c>
      <c r="W5" s="242" t="s">
        <v>116</v>
      </c>
      <c r="X5" s="240" t="s">
        <v>194</v>
      </c>
      <c r="Y5" s="240" t="s">
        <v>28</v>
      </c>
      <c r="Z5" s="240"/>
      <c r="AA5" s="240" t="s">
        <v>29</v>
      </c>
      <c r="AB5" s="240"/>
      <c r="AC5" s="136" t="s">
        <v>30</v>
      </c>
      <c r="AD5" s="242" t="s">
        <v>117</v>
      </c>
      <c r="AE5" s="240" t="s">
        <v>31</v>
      </c>
      <c r="AF5" s="240"/>
      <c r="AG5" s="240" t="s">
        <v>32</v>
      </c>
      <c r="AH5" s="240"/>
      <c r="AI5" s="136" t="s">
        <v>33</v>
      </c>
    </row>
    <row r="6" spans="1:35" ht="43.5" customHeight="1" thickBot="1">
      <c r="A6" s="244"/>
      <c r="B6" s="290"/>
      <c r="C6" s="245"/>
      <c r="D6" s="245"/>
      <c r="E6" s="241"/>
      <c r="F6" s="293"/>
      <c r="G6" s="293"/>
      <c r="H6" s="2">
        <v>2022</v>
      </c>
      <c r="I6" s="2">
        <v>2022</v>
      </c>
      <c r="J6" s="2">
        <v>2022</v>
      </c>
      <c r="K6" s="241"/>
      <c r="L6" s="241"/>
      <c r="M6" s="243"/>
      <c r="N6" s="288"/>
      <c r="O6" s="243"/>
      <c r="P6" s="3">
        <v>2022</v>
      </c>
      <c r="Q6" s="3">
        <v>2022</v>
      </c>
      <c r="R6" s="241"/>
      <c r="S6" s="241"/>
      <c r="T6" s="135" t="s">
        <v>34</v>
      </c>
      <c r="U6" s="136" t="s">
        <v>35</v>
      </c>
      <c r="V6" s="32" t="s">
        <v>36</v>
      </c>
      <c r="W6" s="242"/>
      <c r="X6" s="240"/>
      <c r="Y6" s="136" t="s">
        <v>37</v>
      </c>
      <c r="Z6" s="136" t="s">
        <v>38</v>
      </c>
      <c r="AA6" s="136" t="s">
        <v>39</v>
      </c>
      <c r="AB6" s="136" t="s">
        <v>38</v>
      </c>
      <c r="AC6" s="136" t="s">
        <v>40</v>
      </c>
      <c r="AD6" s="242"/>
      <c r="AE6" s="136" t="s">
        <v>41</v>
      </c>
      <c r="AF6" s="136" t="s">
        <v>42</v>
      </c>
      <c r="AG6" s="136" t="s">
        <v>43</v>
      </c>
      <c r="AH6" s="136" t="s">
        <v>44</v>
      </c>
      <c r="AI6" s="2">
        <v>2022</v>
      </c>
    </row>
    <row r="7" spans="1:35" ht="70.5" customHeight="1">
      <c r="A7" s="41" t="s">
        <v>121</v>
      </c>
      <c r="B7" s="42" t="s">
        <v>188</v>
      </c>
      <c r="C7" s="43" t="s">
        <v>246</v>
      </c>
      <c r="D7" s="52" t="s">
        <v>73</v>
      </c>
      <c r="E7" s="37" t="s">
        <v>63</v>
      </c>
      <c r="F7" s="121" t="s">
        <v>189</v>
      </c>
      <c r="G7" s="121" t="str">
        <f>'[1]Plan Indicativo'!$Z$204</f>
        <v>Documentos de planeación elaborados</v>
      </c>
      <c r="H7" s="172" t="s">
        <v>235</v>
      </c>
      <c r="I7" s="34"/>
      <c r="J7" s="160">
        <f>IF(H7=0,"0",_xlfn.IFERROR(I7/H7,0))</f>
        <v>0</v>
      </c>
      <c r="K7" s="179">
        <v>2021505730003</v>
      </c>
      <c r="L7" s="180" t="s">
        <v>160</v>
      </c>
      <c r="M7" s="181" t="s">
        <v>161</v>
      </c>
      <c r="N7" s="182" t="s">
        <v>146</v>
      </c>
      <c r="O7" s="45" t="s">
        <v>227</v>
      </c>
      <c r="P7" s="133">
        <v>44562</v>
      </c>
      <c r="Q7" s="133">
        <v>44926</v>
      </c>
      <c r="R7" s="61" t="s">
        <v>231</v>
      </c>
      <c r="S7" s="75" t="s">
        <v>144</v>
      </c>
      <c r="T7" s="117">
        <v>1</v>
      </c>
      <c r="U7" s="139"/>
      <c r="V7" s="8">
        <f aca="true" t="shared" si="0" ref="V7:V24">IF(T7=0,"0",_xlfn.IFERROR(U7/T7,0))</f>
        <v>0</v>
      </c>
      <c r="W7" s="40"/>
      <c r="X7" s="137">
        <v>0</v>
      </c>
      <c r="Y7" s="137"/>
      <c r="Z7" s="75"/>
      <c r="AA7" s="139"/>
      <c r="AB7" s="139"/>
      <c r="AC7" s="146" t="e">
        <f>(AA7*100%)/Y7</f>
        <v>#DIV/0!</v>
      </c>
      <c r="AD7" s="40"/>
      <c r="AE7" s="43"/>
      <c r="AF7" s="75"/>
      <c r="AG7" s="43" t="s">
        <v>127</v>
      </c>
      <c r="AH7" s="43"/>
      <c r="AI7" s="75" t="s">
        <v>130</v>
      </c>
    </row>
    <row r="8" spans="1:35" ht="56.25">
      <c r="A8" s="41" t="s">
        <v>121</v>
      </c>
      <c r="B8" s="42" t="s">
        <v>188</v>
      </c>
      <c r="C8" s="43" t="s">
        <v>246</v>
      </c>
      <c r="D8" s="35" t="s">
        <v>74</v>
      </c>
      <c r="E8" s="35" t="s">
        <v>64</v>
      </c>
      <c r="F8" s="121" t="s">
        <v>190</v>
      </c>
      <c r="G8" s="121" t="str">
        <f>'[1]Plan Indicativo'!$Z$205</f>
        <v>Entidades territoriales asistidas técnicamente</v>
      </c>
      <c r="H8" s="173">
        <v>1</v>
      </c>
      <c r="I8" s="140"/>
      <c r="J8" s="160">
        <f aca="true" t="shared" si="1" ref="J8:J23">IF(H8=0,"0",_xlfn.IFERROR(I8/H8,0))</f>
        <v>0</v>
      </c>
      <c r="K8" s="179">
        <v>2021505730003</v>
      </c>
      <c r="L8" s="180" t="s">
        <v>160</v>
      </c>
      <c r="M8" s="181" t="s">
        <v>161</v>
      </c>
      <c r="N8" s="183" t="s">
        <v>155</v>
      </c>
      <c r="O8" s="45" t="s">
        <v>227</v>
      </c>
      <c r="P8" s="45">
        <v>44562</v>
      </c>
      <c r="Q8" s="45">
        <v>44926</v>
      </c>
      <c r="R8" s="61" t="s">
        <v>232</v>
      </c>
      <c r="S8" s="75" t="s">
        <v>162</v>
      </c>
      <c r="T8" s="117">
        <v>1</v>
      </c>
      <c r="U8" s="139"/>
      <c r="V8" s="8">
        <f t="shared" si="0"/>
        <v>0</v>
      </c>
      <c r="W8" s="40"/>
      <c r="X8" s="137">
        <v>0</v>
      </c>
      <c r="Y8" s="137"/>
      <c r="Z8" s="75"/>
      <c r="AA8" s="139"/>
      <c r="AB8" s="139"/>
      <c r="AC8" s="146" t="e">
        <f aca="true" t="shared" si="2" ref="AC8:AC23">(AA8*100%)/Y8</f>
        <v>#DIV/0!</v>
      </c>
      <c r="AD8" s="40"/>
      <c r="AE8" s="43"/>
      <c r="AF8" s="75"/>
      <c r="AG8" s="43" t="s">
        <v>127</v>
      </c>
      <c r="AH8" s="43" t="s">
        <v>145</v>
      </c>
      <c r="AI8" s="75" t="s">
        <v>130</v>
      </c>
    </row>
    <row r="9" spans="1:35" ht="56.25">
      <c r="A9" s="41" t="s">
        <v>121</v>
      </c>
      <c r="B9" s="42" t="s">
        <v>188</v>
      </c>
      <c r="C9" s="43" t="s">
        <v>246</v>
      </c>
      <c r="D9" s="35" t="s">
        <v>75</v>
      </c>
      <c r="E9" s="35" t="s">
        <v>65</v>
      </c>
      <c r="F9" s="121" t="s">
        <v>125</v>
      </c>
      <c r="G9" s="121" t="str">
        <f>'[1]Plan Indicativo'!$Z$205</f>
        <v>Entidades territoriales asistidas técnicamente</v>
      </c>
      <c r="H9" s="173">
        <v>1</v>
      </c>
      <c r="I9" s="140"/>
      <c r="J9" s="160">
        <f t="shared" si="1"/>
        <v>0</v>
      </c>
      <c r="K9" s="179">
        <v>2021505730003</v>
      </c>
      <c r="L9" s="180" t="s">
        <v>160</v>
      </c>
      <c r="M9" s="181" t="s">
        <v>161</v>
      </c>
      <c r="N9" s="184" t="s">
        <v>147</v>
      </c>
      <c r="O9" s="45" t="s">
        <v>227</v>
      </c>
      <c r="P9" s="45">
        <v>44562</v>
      </c>
      <c r="Q9" s="45">
        <v>44926</v>
      </c>
      <c r="R9" s="61" t="s">
        <v>233</v>
      </c>
      <c r="S9" s="75" t="s">
        <v>133</v>
      </c>
      <c r="T9" s="117">
        <v>4</v>
      </c>
      <c r="U9" s="139"/>
      <c r="V9" s="8">
        <f t="shared" si="0"/>
        <v>0</v>
      </c>
      <c r="W9" s="40"/>
      <c r="X9" s="137">
        <v>0</v>
      </c>
      <c r="Y9" s="137"/>
      <c r="Z9" s="75"/>
      <c r="AA9" s="139"/>
      <c r="AB9" s="139"/>
      <c r="AC9" s="146" t="e">
        <f t="shared" si="2"/>
        <v>#DIV/0!</v>
      </c>
      <c r="AD9" s="40"/>
      <c r="AE9" s="43"/>
      <c r="AF9" s="75"/>
      <c r="AG9" s="43" t="s">
        <v>127</v>
      </c>
      <c r="AH9" s="43"/>
      <c r="AI9" s="75" t="s">
        <v>130</v>
      </c>
    </row>
    <row r="10" spans="1:35" ht="56.25">
      <c r="A10" s="41" t="s">
        <v>121</v>
      </c>
      <c r="B10" s="42" t="s">
        <v>188</v>
      </c>
      <c r="C10" s="43" t="s">
        <v>246</v>
      </c>
      <c r="D10" s="35" t="s">
        <v>76</v>
      </c>
      <c r="E10" s="35" t="s">
        <v>66</v>
      </c>
      <c r="F10" s="35" t="s">
        <v>191</v>
      </c>
      <c r="G10" s="121" t="str">
        <f>'[1]Plan Indicativo'!$Z$207</f>
        <v>Documentos de planeación elaborados</v>
      </c>
      <c r="H10" s="173" t="s">
        <v>235</v>
      </c>
      <c r="I10" s="140"/>
      <c r="J10" s="160">
        <f t="shared" si="1"/>
        <v>0</v>
      </c>
      <c r="K10" s="179">
        <v>2021505730003</v>
      </c>
      <c r="L10" s="180" t="s">
        <v>160</v>
      </c>
      <c r="M10" s="181" t="s">
        <v>161</v>
      </c>
      <c r="N10" s="185" t="s">
        <v>76</v>
      </c>
      <c r="O10" s="45" t="s">
        <v>227</v>
      </c>
      <c r="P10" s="45">
        <v>44562</v>
      </c>
      <c r="Q10" s="45">
        <v>44926</v>
      </c>
      <c r="R10" s="61" t="s">
        <v>231</v>
      </c>
      <c r="S10" s="75" t="s">
        <v>144</v>
      </c>
      <c r="T10" s="117">
        <v>1</v>
      </c>
      <c r="U10" s="139"/>
      <c r="V10" s="8">
        <f t="shared" si="0"/>
        <v>0</v>
      </c>
      <c r="W10" s="40"/>
      <c r="X10" s="137">
        <v>0</v>
      </c>
      <c r="Y10" s="137"/>
      <c r="Z10" s="75"/>
      <c r="AA10" s="139"/>
      <c r="AB10" s="139"/>
      <c r="AC10" s="146" t="e">
        <f t="shared" si="2"/>
        <v>#DIV/0!</v>
      </c>
      <c r="AD10" s="40"/>
      <c r="AE10" s="43"/>
      <c r="AF10" s="75"/>
      <c r="AG10" s="43" t="s">
        <v>127</v>
      </c>
      <c r="AH10" s="43"/>
      <c r="AI10" s="75" t="s">
        <v>130</v>
      </c>
    </row>
    <row r="11" spans="1:35" ht="56.25">
      <c r="A11" s="41" t="s">
        <v>121</v>
      </c>
      <c r="B11" s="42" t="s">
        <v>188</v>
      </c>
      <c r="C11" s="43" t="s">
        <v>246</v>
      </c>
      <c r="D11" s="35" t="s">
        <v>77</v>
      </c>
      <c r="E11" s="35" t="s">
        <v>67</v>
      </c>
      <c r="F11" s="35" t="s">
        <v>174</v>
      </c>
      <c r="G11" s="121" t="str">
        <f>'[1]Plan Indicativo'!$Z$208</f>
        <v>Campañas realizadas</v>
      </c>
      <c r="H11" s="173">
        <v>1</v>
      </c>
      <c r="I11" s="140"/>
      <c r="J11" s="160">
        <f t="shared" si="1"/>
        <v>0</v>
      </c>
      <c r="K11" s="179">
        <v>2021505730003</v>
      </c>
      <c r="L11" s="180" t="s">
        <v>160</v>
      </c>
      <c r="M11" s="181" t="s">
        <v>161</v>
      </c>
      <c r="N11" s="185" t="s">
        <v>148</v>
      </c>
      <c r="O11" s="45" t="s">
        <v>227</v>
      </c>
      <c r="P11" s="45">
        <v>44562</v>
      </c>
      <c r="Q11" s="45">
        <v>44926</v>
      </c>
      <c r="R11" s="61" t="s">
        <v>233</v>
      </c>
      <c r="S11" s="75" t="s">
        <v>133</v>
      </c>
      <c r="T11" s="117">
        <v>4</v>
      </c>
      <c r="U11" s="139"/>
      <c r="V11" s="8">
        <f t="shared" si="0"/>
        <v>0</v>
      </c>
      <c r="W11" s="119"/>
      <c r="X11" s="137">
        <v>0</v>
      </c>
      <c r="Y11" s="137"/>
      <c r="Z11" s="75"/>
      <c r="AA11" s="232"/>
      <c r="AB11" s="139"/>
      <c r="AC11" s="146" t="e">
        <f t="shared" si="2"/>
        <v>#DIV/0!</v>
      </c>
      <c r="AD11" s="40"/>
      <c r="AE11" s="43"/>
      <c r="AF11" s="75"/>
      <c r="AG11" s="43" t="s">
        <v>127</v>
      </c>
      <c r="AH11" s="43"/>
      <c r="AI11" s="75" t="s">
        <v>130</v>
      </c>
    </row>
    <row r="12" spans="1:35" ht="68.25" thickBot="1">
      <c r="A12" s="41" t="s">
        <v>121</v>
      </c>
      <c r="B12" s="42" t="s">
        <v>188</v>
      </c>
      <c r="C12" s="43" t="s">
        <v>246</v>
      </c>
      <c r="D12" s="35" t="s">
        <v>78</v>
      </c>
      <c r="E12" s="35" t="s">
        <v>68</v>
      </c>
      <c r="F12" s="121" t="s">
        <v>125</v>
      </c>
      <c r="G12" s="121" t="str">
        <f>'[1]Plan Indicativo'!$Z$211</f>
        <v>Herramientas para la promoción de la cultura de la legalidad y la formalización empresarial implementadas</v>
      </c>
      <c r="H12" s="173">
        <v>2</v>
      </c>
      <c r="I12" s="140"/>
      <c r="J12" s="160">
        <f t="shared" si="1"/>
        <v>0</v>
      </c>
      <c r="K12" s="179">
        <v>2021505730003</v>
      </c>
      <c r="L12" s="180" t="s">
        <v>160</v>
      </c>
      <c r="M12" s="181" t="s">
        <v>161</v>
      </c>
      <c r="N12" s="184" t="s">
        <v>212</v>
      </c>
      <c r="O12" s="45" t="s">
        <v>227</v>
      </c>
      <c r="P12" s="45">
        <v>44562</v>
      </c>
      <c r="Q12" s="45">
        <v>44926</v>
      </c>
      <c r="R12" s="80" t="s">
        <v>234</v>
      </c>
      <c r="S12" s="75" t="s">
        <v>163</v>
      </c>
      <c r="T12" s="117">
        <v>4</v>
      </c>
      <c r="U12" s="139"/>
      <c r="V12" s="8">
        <f t="shared" si="0"/>
        <v>0</v>
      </c>
      <c r="W12" s="40"/>
      <c r="X12" s="137">
        <v>0</v>
      </c>
      <c r="Y12" s="137"/>
      <c r="Z12" s="75"/>
      <c r="AA12" s="139"/>
      <c r="AB12" s="139"/>
      <c r="AC12" s="146" t="e">
        <f t="shared" si="2"/>
        <v>#DIV/0!</v>
      </c>
      <c r="AD12" s="40"/>
      <c r="AE12" s="134" t="s">
        <v>125</v>
      </c>
      <c r="AF12" s="75"/>
      <c r="AG12" s="43" t="s">
        <v>127</v>
      </c>
      <c r="AH12" s="43"/>
      <c r="AI12" s="75" t="s">
        <v>130</v>
      </c>
    </row>
    <row r="13" spans="1:35" ht="67.5">
      <c r="A13" s="41" t="s">
        <v>121</v>
      </c>
      <c r="B13" s="42" t="s">
        <v>188</v>
      </c>
      <c r="C13" s="43" t="s">
        <v>246</v>
      </c>
      <c r="D13" s="53" t="s">
        <v>79</v>
      </c>
      <c r="E13" s="35" t="s">
        <v>69</v>
      </c>
      <c r="F13" s="121" t="s">
        <v>125</v>
      </c>
      <c r="G13" s="35" t="s">
        <v>192</v>
      </c>
      <c r="H13" s="173">
        <v>1</v>
      </c>
      <c r="I13" s="140"/>
      <c r="J13" s="160">
        <f t="shared" si="1"/>
        <v>0</v>
      </c>
      <c r="K13" s="179">
        <v>2021505730003</v>
      </c>
      <c r="L13" s="180" t="s">
        <v>160</v>
      </c>
      <c r="M13" s="181" t="s">
        <v>161</v>
      </c>
      <c r="N13" s="185" t="s">
        <v>149</v>
      </c>
      <c r="O13" s="45" t="s">
        <v>227</v>
      </c>
      <c r="P13" s="45">
        <v>44562</v>
      </c>
      <c r="Q13" s="45">
        <v>44926</v>
      </c>
      <c r="R13" s="61" t="s">
        <v>233</v>
      </c>
      <c r="S13" s="75" t="s">
        <v>133</v>
      </c>
      <c r="T13" s="114">
        <v>4</v>
      </c>
      <c r="U13" s="139"/>
      <c r="V13" s="8">
        <f t="shared" si="0"/>
        <v>0</v>
      </c>
      <c r="W13" s="40"/>
      <c r="X13" s="82">
        <v>0</v>
      </c>
      <c r="Y13" s="82"/>
      <c r="Z13" s="75"/>
      <c r="AA13" s="123"/>
      <c r="AB13" s="139"/>
      <c r="AC13" s="146" t="e">
        <f t="shared" si="2"/>
        <v>#DIV/0!</v>
      </c>
      <c r="AD13" s="40"/>
      <c r="AE13" s="43" t="s">
        <v>134</v>
      </c>
      <c r="AF13" s="75"/>
      <c r="AG13" s="43" t="s">
        <v>127</v>
      </c>
      <c r="AH13" s="43"/>
      <c r="AI13" s="75" t="s">
        <v>130</v>
      </c>
    </row>
    <row r="14" spans="1:35" ht="78.75">
      <c r="A14" s="41" t="s">
        <v>121</v>
      </c>
      <c r="B14" s="42" t="s">
        <v>188</v>
      </c>
      <c r="C14" s="43" t="s">
        <v>246</v>
      </c>
      <c r="D14" s="53" t="s">
        <v>79</v>
      </c>
      <c r="E14" s="35" t="s">
        <v>70</v>
      </c>
      <c r="F14" s="121" t="s">
        <v>125</v>
      </c>
      <c r="G14" s="35" t="s">
        <v>192</v>
      </c>
      <c r="H14" s="173">
        <v>1</v>
      </c>
      <c r="I14" s="140"/>
      <c r="J14" s="160">
        <f t="shared" si="1"/>
        <v>0</v>
      </c>
      <c r="K14" s="179">
        <v>2021505730003</v>
      </c>
      <c r="L14" s="180" t="s">
        <v>160</v>
      </c>
      <c r="M14" s="181" t="s">
        <v>161</v>
      </c>
      <c r="N14" s="185" t="s">
        <v>213</v>
      </c>
      <c r="O14" s="45" t="s">
        <v>227</v>
      </c>
      <c r="P14" s="45">
        <v>44562</v>
      </c>
      <c r="Q14" s="45">
        <v>44926</v>
      </c>
      <c r="R14" s="61" t="s">
        <v>233</v>
      </c>
      <c r="S14" s="75" t="s">
        <v>133</v>
      </c>
      <c r="T14" s="114">
        <v>5</v>
      </c>
      <c r="U14" s="139"/>
      <c r="V14" s="8">
        <f t="shared" si="0"/>
        <v>0</v>
      </c>
      <c r="W14" s="119"/>
      <c r="X14" s="82">
        <v>0</v>
      </c>
      <c r="Y14" s="82"/>
      <c r="Z14" s="75"/>
      <c r="AA14" s="225"/>
      <c r="AB14" s="139"/>
      <c r="AC14" s="146" t="e">
        <f t="shared" si="2"/>
        <v>#DIV/0!</v>
      </c>
      <c r="AD14" s="40"/>
      <c r="AE14" s="43"/>
      <c r="AF14" s="75"/>
      <c r="AG14" s="43" t="s">
        <v>127</v>
      </c>
      <c r="AH14" s="43"/>
      <c r="AI14" s="75" t="s">
        <v>130</v>
      </c>
    </row>
    <row r="15" spans="1:35" ht="78.75">
      <c r="A15" s="41" t="s">
        <v>121</v>
      </c>
      <c r="B15" s="42" t="s">
        <v>188</v>
      </c>
      <c r="C15" s="43" t="s">
        <v>246</v>
      </c>
      <c r="D15" s="53" t="s">
        <v>79</v>
      </c>
      <c r="E15" s="35" t="s">
        <v>71</v>
      </c>
      <c r="F15" s="121" t="s">
        <v>125</v>
      </c>
      <c r="G15" s="35" t="s">
        <v>192</v>
      </c>
      <c r="H15" s="173">
        <v>1</v>
      </c>
      <c r="I15" s="140"/>
      <c r="J15" s="160">
        <f t="shared" si="1"/>
        <v>0</v>
      </c>
      <c r="K15" s="179">
        <v>2021505730003</v>
      </c>
      <c r="L15" s="180" t="s">
        <v>160</v>
      </c>
      <c r="M15" s="181" t="s">
        <v>161</v>
      </c>
      <c r="N15" s="185" t="s">
        <v>150</v>
      </c>
      <c r="O15" s="45" t="s">
        <v>227</v>
      </c>
      <c r="P15" s="45">
        <v>44562</v>
      </c>
      <c r="Q15" s="45">
        <v>44926</v>
      </c>
      <c r="R15" s="61" t="s">
        <v>233</v>
      </c>
      <c r="S15" s="75" t="s">
        <v>133</v>
      </c>
      <c r="T15" s="114">
        <v>4</v>
      </c>
      <c r="U15" s="139"/>
      <c r="V15" s="8">
        <f t="shared" si="0"/>
        <v>0</v>
      </c>
      <c r="W15" s="119"/>
      <c r="X15" s="82">
        <v>0</v>
      </c>
      <c r="Y15" s="82"/>
      <c r="Z15" s="75"/>
      <c r="AA15" s="226"/>
      <c r="AB15" s="139"/>
      <c r="AC15" s="146" t="e">
        <f t="shared" si="2"/>
        <v>#DIV/0!</v>
      </c>
      <c r="AD15" s="40"/>
      <c r="AE15" s="43"/>
      <c r="AF15" s="75"/>
      <c r="AG15" s="43" t="s">
        <v>127</v>
      </c>
      <c r="AH15" s="43"/>
      <c r="AI15" s="75" t="s">
        <v>130</v>
      </c>
    </row>
    <row r="16" spans="1:35" ht="102" thickBot="1">
      <c r="A16" s="64" t="s">
        <v>121</v>
      </c>
      <c r="B16" s="65" t="s">
        <v>188</v>
      </c>
      <c r="C16" s="43" t="s">
        <v>246</v>
      </c>
      <c r="D16" s="67" t="s">
        <v>79</v>
      </c>
      <c r="E16" s="36" t="s">
        <v>72</v>
      </c>
      <c r="F16" s="124" t="s">
        <v>125</v>
      </c>
      <c r="G16" s="36" t="s">
        <v>192</v>
      </c>
      <c r="H16" s="174">
        <v>4</v>
      </c>
      <c r="I16" s="70"/>
      <c r="J16" s="71">
        <f t="shared" si="1"/>
        <v>0</v>
      </c>
      <c r="K16" s="186">
        <v>2021505730003</v>
      </c>
      <c r="L16" s="187" t="s">
        <v>160</v>
      </c>
      <c r="M16" s="188" t="s">
        <v>161</v>
      </c>
      <c r="N16" s="189" t="s">
        <v>151</v>
      </c>
      <c r="O16" s="79" t="s">
        <v>227</v>
      </c>
      <c r="P16" s="79">
        <v>44562</v>
      </c>
      <c r="Q16" s="69">
        <v>44926</v>
      </c>
      <c r="R16" s="80" t="s">
        <v>234</v>
      </c>
      <c r="S16" s="81" t="s">
        <v>163</v>
      </c>
      <c r="T16" s="118">
        <v>5</v>
      </c>
      <c r="U16" s="70"/>
      <c r="V16" s="8">
        <f t="shared" si="0"/>
        <v>0</v>
      </c>
      <c r="W16" s="72"/>
      <c r="X16" s="83">
        <v>0</v>
      </c>
      <c r="Y16" s="83"/>
      <c r="Z16" s="66"/>
      <c r="AA16" s="70"/>
      <c r="AB16" s="70"/>
      <c r="AC16" s="146" t="e">
        <f t="shared" si="2"/>
        <v>#DIV/0!</v>
      </c>
      <c r="AD16" s="72"/>
      <c r="AE16" s="66"/>
      <c r="AF16" s="66"/>
      <c r="AG16" s="66" t="s">
        <v>127</v>
      </c>
      <c r="AH16" s="66"/>
      <c r="AI16" s="66" t="s">
        <v>130</v>
      </c>
    </row>
    <row r="17" spans="1:36" ht="108.75" customHeight="1" thickBot="1">
      <c r="A17" s="46" t="s">
        <v>121</v>
      </c>
      <c r="B17" s="113" t="s">
        <v>188</v>
      </c>
      <c r="C17" s="43" t="s">
        <v>246</v>
      </c>
      <c r="D17" s="35" t="s">
        <v>80</v>
      </c>
      <c r="E17" s="35" t="s">
        <v>87</v>
      </c>
      <c r="F17" s="125" t="s">
        <v>125</v>
      </c>
      <c r="G17" s="121" t="str">
        <f>'[1]Plan Indicativo'!$Z$212</f>
        <v>Redes Temáticas de Turismo apoyadas</v>
      </c>
      <c r="H17" s="173">
        <v>1</v>
      </c>
      <c r="I17" s="34"/>
      <c r="J17" s="71">
        <f t="shared" si="1"/>
        <v>0</v>
      </c>
      <c r="K17" s="179">
        <v>2021505730004</v>
      </c>
      <c r="L17" s="43" t="s">
        <v>165</v>
      </c>
      <c r="M17" s="190" t="s">
        <v>219</v>
      </c>
      <c r="N17" s="185" t="s">
        <v>214</v>
      </c>
      <c r="O17" s="84" t="s">
        <v>227</v>
      </c>
      <c r="P17" s="84">
        <v>44562</v>
      </c>
      <c r="Q17" s="84">
        <v>44926</v>
      </c>
      <c r="R17" s="120" t="s">
        <v>225</v>
      </c>
      <c r="S17" s="115" t="s">
        <v>172</v>
      </c>
      <c r="T17" s="114">
        <v>4</v>
      </c>
      <c r="U17" s="34"/>
      <c r="V17" s="8">
        <f t="shared" si="0"/>
        <v>0</v>
      </c>
      <c r="W17" s="40"/>
      <c r="X17" s="88">
        <v>0</v>
      </c>
      <c r="Y17" s="85">
        <v>0</v>
      </c>
      <c r="Z17" s="75"/>
      <c r="AA17" s="34"/>
      <c r="AB17" s="34"/>
      <c r="AC17" s="146" t="e">
        <f t="shared" si="2"/>
        <v>#DIV/0!</v>
      </c>
      <c r="AD17" s="40"/>
      <c r="AE17" s="43"/>
      <c r="AF17" s="43"/>
      <c r="AG17" s="43" t="s">
        <v>127</v>
      </c>
      <c r="AH17" s="43"/>
      <c r="AI17" s="75" t="s">
        <v>130</v>
      </c>
      <c r="AJ17" s="86"/>
    </row>
    <row r="18" spans="1:35" ht="106.5" customHeight="1" thickBot="1">
      <c r="A18" s="41" t="s">
        <v>121</v>
      </c>
      <c r="B18" s="113" t="s">
        <v>188</v>
      </c>
      <c r="C18" s="43" t="s">
        <v>246</v>
      </c>
      <c r="D18" s="35" t="s">
        <v>81</v>
      </c>
      <c r="E18" s="35" t="s">
        <v>88</v>
      </c>
      <c r="F18" s="121" t="s">
        <v>125</v>
      </c>
      <c r="G18" s="121" t="str">
        <f>'[1]Plan Indicativo'!$Z$213</f>
        <v>Proyectos regionales financiados para el desarrollo artesanal</v>
      </c>
      <c r="H18" s="173">
        <v>2</v>
      </c>
      <c r="I18" s="140"/>
      <c r="J18" s="71">
        <f t="shared" si="1"/>
        <v>0</v>
      </c>
      <c r="K18" s="179">
        <v>2021505730004</v>
      </c>
      <c r="L18" s="43" t="s">
        <v>86</v>
      </c>
      <c r="M18" s="190" t="s">
        <v>219</v>
      </c>
      <c r="N18" s="185" t="s">
        <v>218</v>
      </c>
      <c r="O18" s="45" t="s">
        <v>45</v>
      </c>
      <c r="P18" s="45">
        <v>44562</v>
      </c>
      <c r="Q18" s="45">
        <v>44926</v>
      </c>
      <c r="R18" s="178" t="s">
        <v>226</v>
      </c>
      <c r="S18" s="114" t="s">
        <v>173</v>
      </c>
      <c r="T18" s="114">
        <v>2</v>
      </c>
      <c r="U18" s="34"/>
      <c r="V18" s="160">
        <f t="shared" si="0"/>
        <v>0</v>
      </c>
      <c r="W18" s="161"/>
      <c r="X18" s="88">
        <v>30000000</v>
      </c>
      <c r="Y18" s="88">
        <v>23013418.44</v>
      </c>
      <c r="Z18" s="43" t="s">
        <v>217</v>
      </c>
      <c r="AA18" s="34"/>
      <c r="AB18" s="34"/>
      <c r="AC18" s="146">
        <f t="shared" si="2"/>
        <v>0</v>
      </c>
      <c r="AD18" s="161"/>
      <c r="AE18" s="44"/>
      <c r="AF18" s="76"/>
      <c r="AG18" s="44" t="s">
        <v>127</v>
      </c>
      <c r="AH18" s="44"/>
      <c r="AI18" s="75" t="s">
        <v>130</v>
      </c>
    </row>
    <row r="19" spans="1:35" ht="56.25" customHeight="1" thickBot="1">
      <c r="A19" s="41" t="s">
        <v>121</v>
      </c>
      <c r="B19" s="113" t="s">
        <v>188</v>
      </c>
      <c r="C19" s="43" t="s">
        <v>246</v>
      </c>
      <c r="D19" s="63" t="s">
        <v>85</v>
      </c>
      <c r="E19" s="63" t="s">
        <v>92</v>
      </c>
      <c r="F19" s="121" t="s">
        <v>125</v>
      </c>
      <c r="G19" s="121" t="str">
        <f>'[1]Plan Indicativo'!$Z$214</f>
        <v>Eventos de promoción realizados</v>
      </c>
      <c r="H19" s="175">
        <v>4</v>
      </c>
      <c r="I19" s="140"/>
      <c r="J19" s="71">
        <f t="shared" si="1"/>
        <v>0</v>
      </c>
      <c r="K19" s="179">
        <v>2021505730004</v>
      </c>
      <c r="L19" s="43" t="s">
        <v>86</v>
      </c>
      <c r="M19" s="190" t="s">
        <v>219</v>
      </c>
      <c r="N19" s="185" t="s">
        <v>154</v>
      </c>
      <c r="O19" s="45" t="s">
        <v>45</v>
      </c>
      <c r="P19" s="45">
        <v>44562</v>
      </c>
      <c r="Q19" s="45">
        <v>44926</v>
      </c>
      <c r="R19" s="178" t="s">
        <v>228</v>
      </c>
      <c r="S19" s="116" t="s">
        <v>174</v>
      </c>
      <c r="T19" s="116">
        <v>4</v>
      </c>
      <c r="U19" s="34"/>
      <c r="V19" s="160">
        <f t="shared" si="0"/>
        <v>0</v>
      </c>
      <c r="W19" s="161"/>
      <c r="X19" s="89">
        <v>450000000</v>
      </c>
      <c r="Y19" s="89">
        <v>10000000</v>
      </c>
      <c r="Z19" s="43" t="s">
        <v>217</v>
      </c>
      <c r="AA19" s="34"/>
      <c r="AB19" s="34"/>
      <c r="AC19" s="146">
        <f t="shared" si="2"/>
        <v>0</v>
      </c>
      <c r="AD19" s="161"/>
      <c r="AE19" s="76"/>
      <c r="AF19" s="43"/>
      <c r="AG19" s="76"/>
      <c r="AH19" s="76"/>
      <c r="AI19" s="75" t="s">
        <v>130</v>
      </c>
    </row>
    <row r="20" spans="1:35" ht="56.25" customHeight="1" thickBot="1">
      <c r="A20" s="41" t="s">
        <v>121</v>
      </c>
      <c r="B20" s="113" t="s">
        <v>188</v>
      </c>
      <c r="C20" s="43" t="s">
        <v>246</v>
      </c>
      <c r="D20" s="35" t="s">
        <v>82</v>
      </c>
      <c r="E20" s="35" t="s">
        <v>89</v>
      </c>
      <c r="F20" s="121" t="s">
        <v>125</v>
      </c>
      <c r="G20" s="121" t="str">
        <f>'[1]Plan Indicativo'!$Z$217</f>
        <v>Eventos de promoción realizados</v>
      </c>
      <c r="H20" s="173">
        <v>1</v>
      </c>
      <c r="I20" s="140"/>
      <c r="J20" s="71">
        <f t="shared" si="1"/>
        <v>0</v>
      </c>
      <c r="K20" s="179">
        <v>2021505730004</v>
      </c>
      <c r="L20" s="43" t="s">
        <v>86</v>
      </c>
      <c r="M20" s="190" t="s">
        <v>219</v>
      </c>
      <c r="N20" s="185" t="s">
        <v>152</v>
      </c>
      <c r="O20" s="45" t="s">
        <v>227</v>
      </c>
      <c r="P20" s="45">
        <v>44562</v>
      </c>
      <c r="Q20" s="45">
        <v>44926</v>
      </c>
      <c r="R20" s="178" t="s">
        <v>229</v>
      </c>
      <c r="S20" s="117" t="s">
        <v>162</v>
      </c>
      <c r="T20" s="117">
        <v>1</v>
      </c>
      <c r="U20" s="139"/>
      <c r="V20" s="160">
        <f t="shared" si="0"/>
        <v>0</v>
      </c>
      <c r="W20" s="40"/>
      <c r="X20" s="90">
        <v>0</v>
      </c>
      <c r="Y20" s="90">
        <v>0</v>
      </c>
      <c r="Z20" s="43"/>
      <c r="AA20" s="139"/>
      <c r="AB20" s="139"/>
      <c r="AC20" s="146" t="e">
        <f t="shared" si="2"/>
        <v>#DIV/0!</v>
      </c>
      <c r="AD20" s="40"/>
      <c r="AE20" s="43"/>
      <c r="AF20" s="75"/>
      <c r="AG20" s="43" t="s">
        <v>127</v>
      </c>
      <c r="AH20" s="43"/>
      <c r="AI20" s="75" t="s">
        <v>130</v>
      </c>
    </row>
    <row r="21" spans="1:35" ht="54" customHeight="1">
      <c r="A21" s="41" t="s">
        <v>121</v>
      </c>
      <c r="B21" s="113" t="s">
        <v>188</v>
      </c>
      <c r="C21" s="43" t="s">
        <v>246</v>
      </c>
      <c r="D21" s="35" t="s">
        <v>83</v>
      </c>
      <c r="E21" s="35" t="s">
        <v>90</v>
      </c>
      <c r="F21" s="121" t="s">
        <v>125</v>
      </c>
      <c r="G21" s="121" t="str">
        <f>'[1]Plan Indicativo'!$Z$215</f>
        <v>Viajes de Familiarización realizados</v>
      </c>
      <c r="H21" s="173">
        <v>1</v>
      </c>
      <c r="I21" s="140"/>
      <c r="J21" s="159">
        <f t="shared" si="1"/>
        <v>0</v>
      </c>
      <c r="K21" s="179">
        <v>2021505730004</v>
      </c>
      <c r="L21" s="43" t="s">
        <v>86</v>
      </c>
      <c r="M21" s="190" t="s">
        <v>219</v>
      </c>
      <c r="N21" s="185" t="s">
        <v>153</v>
      </c>
      <c r="O21" s="45" t="s">
        <v>45</v>
      </c>
      <c r="P21" s="45">
        <v>44562</v>
      </c>
      <c r="Q21" s="45">
        <v>44926</v>
      </c>
      <c r="R21" s="178" t="s">
        <v>230</v>
      </c>
      <c r="S21" s="117" t="s">
        <v>175</v>
      </c>
      <c r="T21" s="117">
        <v>1</v>
      </c>
      <c r="U21" s="139"/>
      <c r="V21" s="160">
        <f t="shared" si="0"/>
        <v>0</v>
      </c>
      <c r="W21" s="40"/>
      <c r="X21" s="137">
        <v>20000000</v>
      </c>
      <c r="Y21" s="137">
        <v>15000000</v>
      </c>
      <c r="Z21" s="43" t="s">
        <v>217</v>
      </c>
      <c r="AA21" s="139"/>
      <c r="AB21" s="139"/>
      <c r="AC21" s="146">
        <f t="shared" si="2"/>
        <v>0</v>
      </c>
      <c r="AD21" s="40"/>
      <c r="AE21" s="43"/>
      <c r="AF21" s="75"/>
      <c r="AG21" s="43" t="s">
        <v>127</v>
      </c>
      <c r="AH21" s="43"/>
      <c r="AI21" s="75" t="s">
        <v>130</v>
      </c>
    </row>
    <row r="22" spans="1:35" ht="111" customHeight="1">
      <c r="A22" s="41" t="s">
        <v>121</v>
      </c>
      <c r="B22" s="113" t="s">
        <v>188</v>
      </c>
      <c r="C22" s="43" t="s">
        <v>246</v>
      </c>
      <c r="D22" s="51" t="s">
        <v>84</v>
      </c>
      <c r="E22" s="51" t="s">
        <v>91</v>
      </c>
      <c r="F22" s="121" t="s">
        <v>125</v>
      </c>
      <c r="G22" s="121" t="str">
        <f>'[1]Plan Indicativo'!$Z$216</f>
        <v>Eventos de promoción realizados</v>
      </c>
      <c r="H22" s="176">
        <v>1</v>
      </c>
      <c r="I22" s="140"/>
      <c r="J22" s="8">
        <f t="shared" si="1"/>
        <v>0</v>
      </c>
      <c r="K22" s="179">
        <v>2021505730004</v>
      </c>
      <c r="L22" s="43" t="s">
        <v>86</v>
      </c>
      <c r="M22" s="190" t="s">
        <v>219</v>
      </c>
      <c r="N22" s="185" t="s">
        <v>215</v>
      </c>
      <c r="O22" s="45" t="s">
        <v>45</v>
      </c>
      <c r="P22" s="45">
        <v>44562</v>
      </c>
      <c r="Q22" s="45">
        <v>44926</v>
      </c>
      <c r="R22" s="178" t="s">
        <v>228</v>
      </c>
      <c r="S22" s="117" t="s">
        <v>174</v>
      </c>
      <c r="T22" s="117">
        <v>4</v>
      </c>
      <c r="U22" s="139"/>
      <c r="V22" s="160">
        <f t="shared" si="0"/>
        <v>0</v>
      </c>
      <c r="W22" s="119"/>
      <c r="X22" s="137">
        <v>80000000</v>
      </c>
      <c r="Y22" s="137">
        <v>12000000</v>
      </c>
      <c r="Z22" s="43" t="s">
        <v>217</v>
      </c>
      <c r="AA22" s="138"/>
      <c r="AB22" s="139"/>
      <c r="AC22" s="146">
        <f t="shared" si="2"/>
        <v>0</v>
      </c>
      <c r="AD22" s="40"/>
      <c r="AE22" s="43" t="s">
        <v>134</v>
      </c>
      <c r="AF22" s="75"/>
      <c r="AG22" s="43" t="s">
        <v>127</v>
      </c>
      <c r="AH22" s="43"/>
      <c r="AI22" s="75" t="s">
        <v>130</v>
      </c>
    </row>
    <row r="23" spans="1:35" ht="126" customHeight="1" thickBot="1">
      <c r="A23" s="64" t="s">
        <v>121</v>
      </c>
      <c r="B23" s="126" t="s">
        <v>188</v>
      </c>
      <c r="C23" s="43" t="s">
        <v>246</v>
      </c>
      <c r="D23" s="36" t="s">
        <v>142</v>
      </c>
      <c r="E23" s="36" t="s">
        <v>143</v>
      </c>
      <c r="F23" s="124" t="s">
        <v>125</v>
      </c>
      <c r="G23" s="124" t="str">
        <f>'[1]Plan Indicativo'!$Z$192</f>
        <v>Redes Temáticas de Turismo apoyadas</v>
      </c>
      <c r="H23" s="174">
        <v>1</v>
      </c>
      <c r="I23" s="74"/>
      <c r="J23" s="68">
        <f t="shared" si="1"/>
        <v>0</v>
      </c>
      <c r="K23" s="179">
        <v>2021505730004</v>
      </c>
      <c r="L23" s="66" t="s">
        <v>86</v>
      </c>
      <c r="M23" s="190" t="s">
        <v>219</v>
      </c>
      <c r="N23" s="191" t="s">
        <v>216</v>
      </c>
      <c r="O23" s="69" t="s">
        <v>227</v>
      </c>
      <c r="P23" s="69">
        <v>44562</v>
      </c>
      <c r="Q23" s="69">
        <v>44926</v>
      </c>
      <c r="R23" s="178" t="s">
        <v>229</v>
      </c>
      <c r="S23" s="117" t="s">
        <v>162</v>
      </c>
      <c r="T23" s="118">
        <v>1</v>
      </c>
      <c r="U23" s="70"/>
      <c r="V23" s="160">
        <f t="shared" si="0"/>
        <v>0</v>
      </c>
      <c r="W23" s="72"/>
      <c r="X23" s="73">
        <v>0</v>
      </c>
      <c r="Y23" s="73">
        <v>0</v>
      </c>
      <c r="Z23" s="66"/>
      <c r="AA23" s="70"/>
      <c r="AB23" s="70"/>
      <c r="AC23" s="146" t="e">
        <f t="shared" si="2"/>
        <v>#DIV/0!</v>
      </c>
      <c r="AD23" s="40"/>
      <c r="AE23" s="43"/>
      <c r="AF23" s="66"/>
      <c r="AG23" s="66" t="s">
        <v>127</v>
      </c>
      <c r="AH23" s="66"/>
      <c r="AI23" s="75" t="s">
        <v>130</v>
      </c>
    </row>
    <row r="24" spans="1:35" ht="15">
      <c r="A24" s="101" t="s">
        <v>46</v>
      </c>
      <c r="B24" s="101"/>
      <c r="C24" s="101"/>
      <c r="D24" s="101"/>
      <c r="E24" s="357"/>
      <c r="F24" s="357"/>
      <c r="G24" s="357"/>
      <c r="H24" s="357"/>
      <c r="I24" s="261"/>
      <c r="J24" s="261"/>
      <c r="K24" s="9"/>
      <c r="L24" s="9"/>
      <c r="M24" s="9"/>
      <c r="N24" s="9"/>
      <c r="O24" s="9"/>
      <c r="P24" s="9"/>
      <c r="Q24" s="9"/>
      <c r="R24" s="271"/>
      <c r="S24" s="271"/>
      <c r="T24" s="47"/>
      <c r="U24" s="48" t="e">
        <f>SUM(#REF!)</f>
        <v>#REF!</v>
      </c>
      <c r="V24" s="11" t="str">
        <f t="shared" si="0"/>
        <v>0</v>
      </c>
      <c r="W24" s="12"/>
      <c r="X24" s="12"/>
      <c r="Y24" s="1">
        <f>SUM(Y7:Y23)</f>
        <v>60013418.44</v>
      </c>
      <c r="Z24" s="38"/>
      <c r="AA24" s="27">
        <f>SUM(AA7:AA23)</f>
        <v>0</v>
      </c>
      <c r="AB24" s="62"/>
      <c r="AC24" s="91"/>
      <c r="AD24" s="49"/>
      <c r="AE24" s="38"/>
      <c r="AF24" s="15" t="e">
        <f>SUM(#REF!)</f>
        <v>#REF!</v>
      </c>
      <c r="AG24" s="50"/>
      <c r="AH24" s="50"/>
      <c r="AI24" s="38"/>
    </row>
    <row r="26" spans="1:35" ht="15">
      <c r="A26" s="270" t="s">
        <v>49</v>
      </c>
      <c r="B26" s="143"/>
      <c r="C26" s="267" t="s">
        <v>50</v>
      </c>
      <c r="D26" s="267"/>
      <c r="E26" s="4"/>
      <c r="F26" s="4"/>
      <c r="G26" s="4"/>
      <c r="H26" s="4"/>
      <c r="I26" s="4"/>
      <c r="J26" s="4"/>
      <c r="K26" s="4"/>
      <c r="L26" s="144" t="s">
        <v>51</v>
      </c>
      <c r="M26" s="144"/>
      <c r="N26" s="144"/>
      <c r="O26" s="263"/>
      <c r="P26" s="263"/>
      <c r="Q26" s="263"/>
      <c r="R26" s="267" t="s">
        <v>52</v>
      </c>
      <c r="S26" s="267"/>
      <c r="T26" s="268"/>
      <c r="U26" s="268"/>
      <c r="V26" s="268"/>
      <c r="W26" s="268"/>
      <c r="X26" s="268"/>
      <c r="Y26" s="268"/>
      <c r="Z26" s="270" t="s">
        <v>53</v>
      </c>
      <c r="AA26" s="270"/>
      <c r="AB26" s="267" t="s">
        <v>54</v>
      </c>
      <c r="AC26" s="267"/>
      <c r="AD26" s="269"/>
      <c r="AE26" s="269"/>
      <c r="AF26" s="269"/>
      <c r="AG26" s="269"/>
      <c r="AH26" s="269"/>
      <c r="AI26" s="269"/>
    </row>
    <row r="27" spans="1:35" ht="15">
      <c r="A27" s="270"/>
      <c r="B27" s="143"/>
      <c r="C27" s="264" t="s">
        <v>55</v>
      </c>
      <c r="D27" s="264"/>
      <c r="E27" s="266" t="s">
        <v>166</v>
      </c>
      <c r="F27" s="266"/>
      <c r="G27" s="266"/>
      <c r="H27" s="266"/>
      <c r="I27" s="266"/>
      <c r="J27" s="266"/>
      <c r="K27" s="266"/>
      <c r="L27" s="145" t="s">
        <v>55</v>
      </c>
      <c r="M27" s="145" t="s">
        <v>203</v>
      </c>
      <c r="N27" s="145"/>
      <c r="O27" s="263"/>
      <c r="P27" s="263"/>
      <c r="Q27" s="263"/>
      <c r="R27" s="267" t="s">
        <v>55</v>
      </c>
      <c r="S27" s="267"/>
      <c r="T27" s="237" t="s">
        <v>221</v>
      </c>
      <c r="U27" s="238"/>
      <c r="V27" s="238"/>
      <c r="W27" s="238"/>
      <c r="X27" s="238"/>
      <c r="Y27" s="239"/>
      <c r="Z27" s="270"/>
      <c r="AA27" s="270"/>
      <c r="AB27" s="267" t="s">
        <v>56</v>
      </c>
      <c r="AC27" s="267"/>
      <c r="AD27" s="269"/>
      <c r="AE27" s="269"/>
      <c r="AF27" s="269"/>
      <c r="AG27" s="269"/>
      <c r="AH27" s="269"/>
      <c r="AI27" s="269"/>
    </row>
    <row r="28" spans="1:35" ht="15">
      <c r="A28" s="270"/>
      <c r="B28" s="143"/>
      <c r="C28" s="264" t="s">
        <v>57</v>
      </c>
      <c r="D28" s="264"/>
      <c r="E28" s="266">
        <v>3124208036</v>
      </c>
      <c r="F28" s="266"/>
      <c r="G28" s="266"/>
      <c r="H28" s="266"/>
      <c r="I28" s="266"/>
      <c r="J28" s="266"/>
      <c r="K28" s="266"/>
      <c r="L28" s="145" t="s">
        <v>57</v>
      </c>
      <c r="M28" s="145">
        <v>3177675501</v>
      </c>
      <c r="N28" s="145"/>
      <c r="O28" s="263"/>
      <c r="P28" s="263"/>
      <c r="Q28" s="263"/>
      <c r="R28" s="267" t="s">
        <v>57</v>
      </c>
      <c r="S28" s="267"/>
      <c r="T28" s="237">
        <v>3112936860</v>
      </c>
      <c r="U28" s="238"/>
      <c r="V28" s="238"/>
      <c r="W28" s="238"/>
      <c r="X28" s="238"/>
      <c r="Y28" s="239"/>
      <c r="Z28" s="270"/>
      <c r="AA28" s="270"/>
      <c r="AB28" s="267" t="s">
        <v>58</v>
      </c>
      <c r="AC28" s="267"/>
      <c r="AD28" s="269"/>
      <c r="AE28" s="269"/>
      <c r="AF28" s="269"/>
      <c r="AG28" s="269"/>
      <c r="AH28" s="269"/>
      <c r="AI28" s="269"/>
    </row>
    <row r="29" spans="1:35" ht="15">
      <c r="A29" s="270"/>
      <c r="B29" s="143"/>
      <c r="C29" s="264" t="s">
        <v>59</v>
      </c>
      <c r="D29" s="264"/>
      <c r="E29" s="266" t="s">
        <v>167</v>
      </c>
      <c r="F29" s="266"/>
      <c r="G29" s="266"/>
      <c r="H29" s="266"/>
      <c r="I29" s="266"/>
      <c r="J29" s="266"/>
      <c r="K29" s="266"/>
      <c r="L29" s="145" t="s">
        <v>59</v>
      </c>
      <c r="M29" s="145" t="s">
        <v>204</v>
      </c>
      <c r="N29" s="145"/>
      <c r="O29" s="263"/>
      <c r="P29" s="263"/>
      <c r="Q29" s="263"/>
      <c r="R29" s="267" t="s">
        <v>59</v>
      </c>
      <c r="S29" s="267"/>
      <c r="T29" s="237" t="s">
        <v>222</v>
      </c>
      <c r="U29" s="238"/>
      <c r="V29" s="238"/>
      <c r="W29" s="238"/>
      <c r="X29" s="238"/>
      <c r="Y29" s="239"/>
      <c r="Z29" s="270"/>
      <c r="AA29" s="270"/>
      <c r="AB29" s="267" t="s">
        <v>60</v>
      </c>
      <c r="AC29" s="267"/>
      <c r="AD29" s="269"/>
      <c r="AE29" s="269"/>
      <c r="AF29" s="269"/>
      <c r="AG29" s="269"/>
      <c r="AH29" s="269"/>
      <c r="AI29" s="269"/>
    </row>
    <row r="30" spans="1:35" ht="15">
      <c r="A30" s="270"/>
      <c r="B30" s="143"/>
      <c r="C30" s="264" t="s">
        <v>61</v>
      </c>
      <c r="D30" s="264"/>
      <c r="E30" s="265" t="s">
        <v>220</v>
      </c>
      <c r="F30" s="265"/>
      <c r="G30" s="265"/>
      <c r="H30" s="266"/>
      <c r="I30" s="266"/>
      <c r="J30" s="266"/>
      <c r="K30" s="266"/>
      <c r="L30" s="145" t="s">
        <v>61</v>
      </c>
      <c r="M30" s="145" t="s">
        <v>202</v>
      </c>
      <c r="N30" s="145"/>
      <c r="O30" s="266"/>
      <c r="P30" s="266"/>
      <c r="Q30" s="266"/>
      <c r="R30" s="267" t="s">
        <v>61</v>
      </c>
      <c r="S30" s="267"/>
      <c r="T30" s="234" t="s">
        <v>220</v>
      </c>
      <c r="U30" s="235"/>
      <c r="V30" s="235"/>
      <c r="W30" s="235"/>
      <c r="X30" s="235"/>
      <c r="Y30" s="236"/>
      <c r="Z30" s="270"/>
      <c r="AA30" s="270"/>
      <c r="AB30" s="267" t="s">
        <v>62</v>
      </c>
      <c r="AC30" s="267"/>
      <c r="AD30" s="263"/>
      <c r="AE30" s="263"/>
      <c r="AF30" s="263"/>
      <c r="AG30" s="263"/>
      <c r="AH30" s="263"/>
      <c r="AI30" s="263"/>
    </row>
  </sheetData>
  <protectedRanges>
    <protectedRange sqref="AF24" name="Rango5_12_1_1"/>
    <protectedRange sqref="AC7:AC24" name="Rango3_11_1_1"/>
    <protectedRange sqref="V24" name="Rango2_11_1_1"/>
  </protectedRanges>
  <mergeCells count="74">
    <mergeCell ref="A5:A6"/>
    <mergeCell ref="C5:C6"/>
    <mergeCell ref="D5:D6"/>
    <mergeCell ref="A2:P2"/>
    <mergeCell ref="E5:E6"/>
    <mergeCell ref="K5:K6"/>
    <mergeCell ref="L5:L6"/>
    <mergeCell ref="M5:M6"/>
    <mergeCell ref="O5:O6"/>
    <mergeCell ref="N5:N6"/>
    <mergeCell ref="B3:K3"/>
    <mergeCell ref="B5:B6"/>
    <mergeCell ref="F5:F6"/>
    <mergeCell ref="G5:G6"/>
    <mergeCell ref="E24:J24"/>
    <mergeCell ref="R24:S24"/>
    <mergeCell ref="A26:A30"/>
    <mergeCell ref="C26:D26"/>
    <mergeCell ref="E27:K27"/>
    <mergeCell ref="O26:Q26"/>
    <mergeCell ref="R26:S26"/>
    <mergeCell ref="AB26:AC26"/>
    <mergeCell ref="AD26:AI26"/>
    <mergeCell ref="C27:D27"/>
    <mergeCell ref="O27:Q27"/>
    <mergeCell ref="R27:S27"/>
    <mergeCell ref="T27:Y27"/>
    <mergeCell ref="AB27:AC27"/>
    <mergeCell ref="AD27:AI27"/>
    <mergeCell ref="T26:Y26"/>
    <mergeCell ref="Z26:AA30"/>
    <mergeCell ref="AD28:AI28"/>
    <mergeCell ref="C29:D29"/>
    <mergeCell ref="E29:K29"/>
    <mergeCell ref="O29:Q29"/>
    <mergeCell ref="R29:S29"/>
    <mergeCell ref="T29:Y29"/>
    <mergeCell ref="AB29:AC29"/>
    <mergeCell ref="AD29:AI29"/>
    <mergeCell ref="C28:D28"/>
    <mergeCell ref="E28:K28"/>
    <mergeCell ref="O28:Q28"/>
    <mergeCell ref="R28:S28"/>
    <mergeCell ref="T28:Y28"/>
    <mergeCell ref="AB28:AC28"/>
    <mergeCell ref="AD30:AI30"/>
    <mergeCell ref="C30:D30"/>
    <mergeCell ref="E30:K30"/>
    <mergeCell ref="O30:Q30"/>
    <mergeCell ref="R30:S30"/>
    <mergeCell ref="T30:Y30"/>
    <mergeCell ref="AB30:AC30"/>
    <mergeCell ref="AB3:AD3"/>
    <mergeCell ref="AE3:AI3"/>
    <mergeCell ref="A4:J4"/>
    <mergeCell ref="K4:Q4"/>
    <mergeCell ref="R4:X4"/>
    <mergeCell ref="Y4:AD4"/>
    <mergeCell ref="AG4:AI4"/>
    <mergeCell ref="M3:Q3"/>
    <mergeCell ref="S3:U3"/>
    <mergeCell ref="V3:W3"/>
    <mergeCell ref="Y3:Z3"/>
    <mergeCell ref="AE4:AF4"/>
    <mergeCell ref="R5:R6"/>
    <mergeCell ref="S5:S6"/>
    <mergeCell ref="T5:U5"/>
    <mergeCell ref="W5:W6"/>
    <mergeCell ref="X5:X6"/>
    <mergeCell ref="Y5:Z5"/>
    <mergeCell ref="AA5:AB5"/>
    <mergeCell ref="AD5:AD6"/>
    <mergeCell ref="AE5:AF5"/>
    <mergeCell ref="AG5:AH5"/>
  </mergeCells>
  <conditionalFormatting sqref="V24 AC24 J7:J23 V17:V18">
    <cfRule type="cellIs" priority="118" dxfId="9" operator="greaterThan" stopIfTrue="1">
      <formula>1</formula>
    </cfRule>
    <cfRule type="cellIs" priority="119" dxfId="8" operator="between" stopIfTrue="1">
      <formula>0.75</formula>
      <formula>1</formula>
    </cfRule>
    <cfRule type="cellIs" priority="120" dxfId="7" operator="between" stopIfTrue="1">
      <formula>0.5</formula>
      <formula>0.7499</formula>
    </cfRule>
    <cfRule type="cellIs" priority="121" dxfId="6" operator="between" stopIfTrue="1">
      <formula>0.25</formula>
      <formula>0.4999</formula>
    </cfRule>
    <cfRule type="cellIs" priority="122" dxfId="3" operator="between">
      <formula>0</formula>
      <formula>0.2499</formula>
    </cfRule>
  </conditionalFormatting>
  <conditionalFormatting sqref="V24 J7:J23 AC7:AC24 V17:V18">
    <cfRule type="cellIs" priority="153" dxfId="3" operator="between">
      <formula>2.01</formula>
      <formula>100</formula>
    </cfRule>
    <cfRule type="cellIs" priority="154" dxfId="3" operator="between" stopIfTrue="1">
      <formula>1.75</formula>
      <formula>2</formula>
    </cfRule>
    <cfRule type="cellIs" priority="155" dxfId="2" operator="between" stopIfTrue="1">
      <formula>1.5</formula>
      <formula>1.7499</formula>
    </cfRule>
    <cfRule type="cellIs" priority="156" dxfId="1" operator="between" stopIfTrue="1">
      <formula>1.249</formula>
      <formula>1.499</formula>
    </cfRule>
    <cfRule type="cellIs" priority="157" dxfId="0" operator="between" stopIfTrue="1">
      <formula>1.05</formula>
      <formula>1.2499</formula>
    </cfRule>
  </conditionalFormatting>
  <conditionalFormatting sqref="V7:V16">
    <cfRule type="cellIs" priority="138" dxfId="9" operator="greaterThan" stopIfTrue="1">
      <formula>1</formula>
    </cfRule>
    <cfRule type="cellIs" priority="139" dxfId="8" operator="between" stopIfTrue="1">
      <formula>0.75</formula>
      <formula>1</formula>
    </cfRule>
    <cfRule type="cellIs" priority="140" dxfId="7" operator="between" stopIfTrue="1">
      <formula>0.5</formula>
      <formula>0.7499</formula>
    </cfRule>
    <cfRule type="cellIs" priority="146" dxfId="6" operator="between" stopIfTrue="1">
      <formula>0.25</formula>
      <formula>0.4999</formula>
    </cfRule>
    <cfRule type="cellIs" priority="147" dxfId="3" operator="between">
      <formula>0</formula>
      <formula>0.2499</formula>
    </cfRule>
  </conditionalFormatting>
  <conditionalFormatting sqref="V7:V16">
    <cfRule type="cellIs" priority="133" dxfId="3" operator="between">
      <formula>2.01</formula>
      <formula>100</formula>
    </cfRule>
    <cfRule type="cellIs" priority="134" dxfId="3" operator="between" stopIfTrue="1">
      <formula>1.75</formula>
      <formula>2</formula>
    </cfRule>
    <cfRule type="cellIs" priority="135" dxfId="2" operator="between" stopIfTrue="1">
      <formula>1.5</formula>
      <formula>1.7499</formula>
    </cfRule>
    <cfRule type="cellIs" priority="141" dxfId="1" operator="between" stopIfTrue="1">
      <formula>1.249</formula>
      <formula>1.499</formula>
    </cfRule>
    <cfRule type="cellIs" priority="142" dxfId="0" operator="between" stopIfTrue="1">
      <formula>1.05</formula>
      <formula>1.2499</formula>
    </cfRule>
  </conditionalFormatting>
  <conditionalFormatting sqref="AC7:AC23">
    <cfRule type="cellIs" priority="136" dxfId="6" operator="between" stopIfTrue="1">
      <formula>0.25</formula>
      <formula>0.4999</formula>
    </cfRule>
    <cfRule type="cellIs" priority="137" dxfId="3" operator="between">
      <formula>0</formula>
      <formula>0.2499</formula>
    </cfRule>
    <cfRule type="cellIs" priority="160" dxfId="9" operator="greaterThan" stopIfTrue="1">
      <formula>1</formula>
    </cfRule>
    <cfRule type="cellIs" priority="160" dxfId="8" operator="between" stopIfTrue="1">
      <formula>0.75</formula>
      <formula>1</formula>
    </cfRule>
    <cfRule type="cellIs" priority="160" dxfId="7" operator="between" stopIfTrue="1">
      <formula>0.5</formula>
      <formula>0.7499</formula>
    </cfRule>
  </conditionalFormatting>
  <conditionalFormatting sqref="V19:V23">
    <cfRule type="cellIs" priority="16" dxfId="9" operator="greaterThan" stopIfTrue="1">
      <formula>1</formula>
    </cfRule>
    <cfRule type="cellIs" priority="17" dxfId="8" operator="between" stopIfTrue="1">
      <formula>0.75</formula>
      <formula>1</formula>
    </cfRule>
    <cfRule type="cellIs" priority="18" dxfId="7" operator="between" stopIfTrue="1">
      <formula>0.5</formula>
      <formula>0.7499</formula>
    </cfRule>
    <cfRule type="cellIs" priority="21" dxfId="6" operator="between" stopIfTrue="1">
      <formula>0.25</formula>
      <formula>0.4999</formula>
    </cfRule>
    <cfRule type="cellIs" priority="22" dxfId="3" operator="between">
      <formula>0</formula>
      <formula>0.2499</formula>
    </cfRule>
  </conditionalFormatting>
  <conditionalFormatting sqref="V19:V23">
    <cfRule type="cellIs" priority="11" dxfId="3" operator="between">
      <formula>2.01</formula>
      <formula>100</formula>
    </cfRule>
    <cfRule type="cellIs" priority="12" dxfId="3" operator="between" stopIfTrue="1">
      <formula>1.75</formula>
      <formula>2</formula>
    </cfRule>
    <cfRule type="cellIs" priority="13" dxfId="2" operator="between" stopIfTrue="1">
      <formula>1.5</formula>
      <formula>1.7499</formula>
    </cfRule>
    <cfRule type="cellIs" priority="19" dxfId="1" operator="between" stopIfTrue="1">
      <formula>1.249</formula>
      <formula>1.499</formula>
    </cfRule>
    <cfRule type="cellIs" priority="20" dxfId="0" operator="between" stopIfTrue="1">
      <formula>1.05</formula>
      <formula>1.2499</formula>
    </cfRule>
  </conditionalFormatting>
  <printOptions/>
  <pageMargins left="0.23" right="0.13" top="0.75" bottom="1.13" header="0.3" footer="0.87"/>
  <pageSetup fitToHeight="0" fitToWidth="0" horizontalDpi="600" verticalDpi="600" orientation="landscape" paperSize="5" scale="3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3889492EE46545981EC08D53475FDD" ma:contentTypeVersion="6" ma:contentTypeDescription="Crear nuevo documento." ma:contentTypeScope="" ma:versionID="f8fc26b6f579d324790925730205111f">
  <xsd:schema xmlns:xsd="http://www.w3.org/2001/XMLSchema" xmlns:xs="http://www.w3.org/2001/XMLSchema" xmlns:p="http://schemas.microsoft.com/office/2006/metadata/properties" xmlns:ns2="f9d45454-6b9d-493c-a6ca-e9c4f65910da" targetNamespace="http://schemas.microsoft.com/office/2006/metadata/properties" ma:root="true" ma:fieldsID="cce82c61c0443a3fe4608cd6d6241c7c" ns2:_="">
    <xsd:import namespace="f9d45454-6b9d-493c-a6ca-e9c4f65910da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A_x00f1_o" minOccurs="0"/>
                <xsd:element ref="ns2:Fecha" minOccurs="0"/>
                <xsd:element ref="ns2:Clasificaci_x00f3_n" minOccurs="0"/>
                <xsd:element ref="ns2:Publicado" minOccurs="0"/>
                <xsd:element ref="ns2:Fecha_x0020_de_x0020_Caducida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45454-6b9d-493c-a6ca-e9c4f65910da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A_x00f1_o" ma:index="9" nillable="true" ma:displayName="Año" ma:internalName="A_x00f1_o">
      <xsd:simpleType>
        <xsd:restriction base="dms:Text">
          <xsd:maxLength value="255"/>
        </xsd:restriction>
      </xsd:simpleType>
    </xsd:element>
    <xsd:element name="Fecha" ma:index="10" nillable="true" ma:displayName="Fecha" ma:internalName="Fecha">
      <xsd:simpleType>
        <xsd:restriction base="dms:Text">
          <xsd:maxLength value="255"/>
        </xsd:restriction>
      </xsd:simpleType>
    </xsd:element>
    <xsd:element name="Clasificaci_x00f3_n" ma:index="11" nillable="true" ma:displayName="Clasificación" ma:format="Dropdown" ma:internalName="Clasificaci_x00f3_n">
      <xsd:simpleType>
        <xsd:restriction base="dms:Choice">
          <xsd:enumeration value="Plan de Desarrollo Municipal"/>
          <xsd:enumeration value="Plan de Ordenamiento Territorial"/>
          <xsd:enumeration value="Plan Anticorrupción y de Atención al Ciudadano"/>
          <xsd:enumeration value="Plan de Acción"/>
          <xsd:enumeration value="Plan Operativo Anual de Inversiones"/>
          <xsd:enumeration value="Plan de Salud Territorial"/>
          <xsd:enumeration value="Plan de Gestión Integral de Residuos Sólidos"/>
          <xsd:enumeration value="Plan Estratégico Institucional"/>
          <xsd:enumeration value="Mapa de Riesgos"/>
          <xsd:enumeration value="Plan Estratégico de las Tecnologías de la Información"/>
          <xsd:enumeration value="Consejo Territorial de Planeación del Municipio de Villavicencio (CTPMV)"/>
        </xsd:restriction>
      </xsd:simpleType>
    </xsd:element>
    <xsd:element name="Publicado" ma:index="12" nillable="true" ma:displayName="Publicado" ma:default="1" ma:internalName="Publicado">
      <xsd:simpleType>
        <xsd:restriction base="dms:Boolean"/>
      </xsd:simpleType>
    </xsd:element>
    <xsd:element name="Fecha_x0020_de_x0020_Caducidad" ma:index="13" nillable="true" ma:displayName="Fecha de Caducidad" ma:format="DateOnly" ma:internalName="Fecha_x0020_de_x0020_Caducida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f9d45454-6b9d-493c-a6ca-e9c4f65910da" xsi:nil="true"/>
    <Publicado xmlns="f9d45454-6b9d-493c-a6ca-e9c4f65910da">true</Publicado>
    <A_x00f1_o xmlns="f9d45454-6b9d-493c-a6ca-e9c4f65910da">2020</A_x00f1_o>
    <Clasificaci_x00f3_n xmlns="f9d45454-6b9d-493c-a6ca-e9c4f65910da">Plan de Acción</Clasificaci_x00f3_n>
    <Fecha_x0020_de_x0020_Caducidad xmlns="f9d45454-6b9d-493c-a6ca-e9c4f65910da" xsi:nil="true"/>
    <Descripci_x00f3_n xmlns="f9d45454-6b9d-493c-a6ca-e9c4f65910da" xsi:nil="true"/>
  </documentManagement>
</p:properties>
</file>

<file path=customXml/itemProps1.xml><?xml version="1.0" encoding="utf-8"?>
<ds:datastoreItem xmlns:ds="http://schemas.openxmlformats.org/officeDocument/2006/customXml" ds:itemID="{90C0980D-7DC0-4EE8-9042-2B66B336B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d45454-6b9d-493c-a6ca-e9c4f6591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C955BC-1483-45F2-8A20-568B4EF3A1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AA1AD-F74E-4233-A5AD-E8CA5A4C6CF6}">
  <ds:schemaRefs>
    <ds:schemaRef ds:uri="f9d45454-6b9d-493c-a6ca-e9c4f65910da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Mariluz Bernal Vargas</dc:creator>
  <cp:keywords/>
  <dc:description/>
  <cp:lastModifiedBy>Subdirector</cp:lastModifiedBy>
  <cp:lastPrinted>2022-01-30T21:35:19Z</cp:lastPrinted>
  <dcterms:created xsi:type="dcterms:W3CDTF">2020-09-11T15:17:31Z</dcterms:created>
  <dcterms:modified xsi:type="dcterms:W3CDTF">2022-01-30T21:41:11Z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0x010100733889492EE46545981EC08D53475FDD</vt:lpwstr>
  </property>
</Properties>
</file>